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is Bootcamp\Excel\Finance Analytics\"/>
    </mc:Choice>
  </mc:AlternateContent>
  <xr:revisionPtr revIDLastSave="0" documentId="13_ncr:1_{76857F97-8790-4DB0-A621-622EA331364C}" xr6:coauthVersionLast="47" xr6:coauthVersionMax="47" xr10:uidLastSave="{00000000-0000-0000-0000-000000000000}"/>
  <bookViews>
    <workbookView xWindow="-120" yWindow="-120" windowWidth="20730" windowHeight="11160" firstSheet="2" activeTab="3" xr2:uid="{9A6154AC-8061-4036-A9C8-552821206B7C}"/>
  </bookViews>
  <sheets>
    <sheet name="customer performance" sheetId="1" r:id="rId1"/>
    <sheet name="market performance " sheetId="3" r:id="rId2"/>
    <sheet name="P&amp;L by Fiscal Year" sheetId="4" r:id="rId3"/>
    <sheet name="P&amp;L by Quarters" sheetId="7" r:id="rId4"/>
  </sheets>
  <calcPr calcId="191029"/>
  <pivotCaches>
    <pivotCache cacheId="272" r:id="rId5"/>
    <pivotCache cacheId="275" r:id="rId6"/>
    <pivotCache cacheId="278" r:id="rId7"/>
    <pivotCache cacheId="289" r:id="rId8"/>
    <pivotCache cacheId="292" r:id="rId9"/>
    <pivotCache cacheId="295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8d4734f-74cb-48fd-b22c-30298f718cbf" name="dim_customer" connection="Query - dim_customer"/>
          <x15:modelTable id="dim_market_cb84f071-b774-41ea-819b-d41f29581fd3" name="dim_market" connection="Query - dim_market"/>
          <x15:modelTable id="dim_product_71c7d213-9910-4b43-89f7-65dae4a05217" name="dim_product" connection="Query - dim_product"/>
          <x15:modelTable id="fact_sales_monthly_d7a5b465-d035-411d-aa89-47c9deeedb1c" name="fact_sales_monthly" connection="Query - fact_sales_monthly_with_cost"/>
          <x15:modelTable id="dim_date_f2b6dfde-729c-4da3-bd70-e1b97751dd85" name="dim_date" connection="Query - dim_date"/>
          <x15:modelTable id="ns_targets_2021_01a05d78-3f18-4b9c-b3fb-f21ebdcb0f3c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_modified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52" i="7" l="1"/>
  <c r="E52" i="7"/>
  <c r="F52" i="7"/>
  <c r="G52" i="7"/>
  <c r="H52" i="7"/>
  <c r="I52" i="7"/>
  <c r="J52" i="7"/>
  <c r="K52" i="7"/>
  <c r="L52" i="7"/>
  <c r="M52" i="7"/>
  <c r="N52" i="7"/>
  <c r="O52" i="7"/>
  <c r="C52" i="7"/>
  <c r="D51" i="7"/>
  <c r="E51" i="7"/>
  <c r="F51" i="7"/>
  <c r="G51" i="7"/>
  <c r="H51" i="7"/>
  <c r="I51" i="7"/>
  <c r="J51" i="7"/>
  <c r="K51" i="7"/>
  <c r="L51" i="7"/>
  <c r="M51" i="7"/>
  <c r="N51" i="7"/>
  <c r="O51" i="7"/>
  <c r="C51" i="7"/>
  <c r="F10" i="4"/>
  <c r="F11" i="4"/>
  <c r="F12" i="4"/>
  <c r="F13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3885388-D2AB-4743-A682-0CC51A0A40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81f540c-34d1-495a-825b-90ef1c2abb09"/>
      </ext>
    </extLst>
  </connection>
  <connection id="2" xr16:uid="{28DF11DE-E9B3-43B8-A4E7-8D596D93A3C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86d601b-9236-4c55-9600-921f7cdebc4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C236BFF-5EE1-4EA4-82D4-2EBBB4306E7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aaba005-bf56-4724-a4ad-3040471fbcd6"/>
      </ext>
    </extLst>
  </connection>
  <connection id="4" xr16:uid="{731E02CF-6802-4424-BF84-BD687214259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80f3246-c2ba-406c-92bf-07dc8b46e06d"/>
      </ext>
    </extLst>
  </connection>
  <connection id="5" xr16:uid="{85DE002F-1D4F-452F-8497-CF7FEA8A09E0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e4ccfe16-63d1-43c8-9181-567e4bffa23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235B5F7E-F917-486F-96AD-FCEA1A4CC8B2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AF1E3ACD-B1BA-41E8-87E9-19E91DF1B47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697c4fe-917f-4a1c-978d-f63dfb825c6a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282CA29A-9C24-4CC3-8389-1E3514189D04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1D23C769-BED4-4241-9913-FB9C9BC91A0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market].[market].[All]}"/>
    <s v="{[dim_product].[division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<sst xmlns="http://schemas.openxmlformats.org/spreadsheetml/2006/main" count="253" uniqueCount="142">
  <si>
    <t>2019</t>
  </si>
  <si>
    <t>2020</t>
  </si>
  <si>
    <t>2021</t>
  </si>
  <si>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</si>
  <si>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</si>
  <si>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</si>
  <si>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</si>
  <si>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</si>
  <si>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</si>
  <si>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</si>
  <si>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</si>
  <si>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</si>
  <si>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</si>
  <si>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</si>
  <si>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</si>
  <si>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</si>
  <si>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</si>
  <si>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</si>
  <si>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</si>
  <si>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</si>
  <si>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</si>
  <si>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</si>
  <si>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</si>
  <si>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</si>
  <si>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</si>
  <si>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</si>
  <si>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</si>
  <si>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</si>
  <si>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</si>
  <si>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</si>
  <si>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</si>
  <si>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</si>
  <si>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</si>
  <si>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</si>
  <si>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</si>
  <si>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</si>
  <si>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</si>
  <si>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</si>
  <si>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</si>
  <si>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</si>
  <si>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</si>
  <si>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</si>
  <si>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</si>
  <si>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</si>
  <si>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</si>
  <si>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</si>
  <si>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</si>
  <si>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</si>
  <si>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</si>
  <si>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</si>
  <si>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</si>
  <si>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</si>
  <si>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</si>
  <si>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</si>
  <si>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</si>
  <si>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</si>
  <si>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</si>
  <si>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</si>
  <si>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</si>
  <si>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</si>
  <si>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</si>
  <si>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</si>
  <si>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</si>
  <si>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</si>
  <si>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</si>
  <si>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</si>
  <si>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</si>
  <si>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</si>
  <si>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</si>
  <si>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</si>
  <si>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</si>
  <si>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</si>
  <si>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</si>
  <si>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</si>
  <si>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</si>
  <si>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</si>
  <si>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</si>
  <si>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Customer</t>
  </si>
  <si>
    <t>FILTERS</t>
  </si>
  <si>
    <t>Net Sales Performance</t>
  </si>
  <si>
    <t>All values are in USD</t>
  </si>
  <si>
    <t>Market</t>
  </si>
  <si>
    <t>Performance vs Target</t>
  </si>
  <si>
    <t>Country</t>
  </si>
  <si>
    <t>Indonesia</t>
  </si>
  <si>
    <t>USA</t>
  </si>
  <si>
    <t>Japan</t>
  </si>
  <si>
    <t>Australia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</si>
  <si>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</si>
  <si>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</si>
  <si>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</si>
  <si>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</si>
  <si>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</si>
  <si>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</si>
  <si>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</si>
  <si>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</si>
  <si>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</si>
  <si>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Philippines</t>
  </si>
  <si>
    <t>Poland</t>
  </si>
  <si>
    <t>South Korea</t>
  </si>
  <si>
    <t>Austria</t>
  </si>
  <si>
    <t>Pakistan</t>
  </si>
  <si>
    <t>Portugal</t>
  </si>
  <si>
    <t>Spain</t>
  </si>
  <si>
    <t>Sweden</t>
  </si>
  <si>
    <t>United Kingdom</t>
  </si>
  <si>
    <t>China</t>
  </si>
  <si>
    <t>2021-Target</t>
  </si>
  <si>
    <t>2021-Target %</t>
  </si>
  <si>
    <t>NetSales</t>
  </si>
  <si>
    <t>COGS</t>
  </si>
  <si>
    <t>Gross Margin</t>
  </si>
  <si>
    <t>Gross Margin %</t>
  </si>
  <si>
    <t>2021 vs 2020</t>
  </si>
  <si>
    <t>Fiscal Years</t>
  </si>
  <si>
    <t>All values are in USD.</t>
  </si>
  <si>
    <t>P&amp;L by fiscal year</t>
  </si>
  <si>
    <t>Metrics</t>
  </si>
  <si>
    <t xml:space="preserve">NOTE: 2021 vs 2020 </t>
  </si>
  <si>
    <t>not part of pivot table.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</si>
  <si>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</si>
  <si>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</si>
  <si>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</si>
  <si>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</si>
  <si>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</si>
  <si>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</si>
  <si>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</si>
  <si>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</si>
  <si>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</si>
  <si>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</si>
  <si>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</si>
  <si>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</si>
  <si>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</si>
  <si>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</si>
  <si>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</si>
  <si>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</si>
  <si>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</si>
  <si>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</si>
  <si>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Quarters</t>
  </si>
  <si>
    <t>Note: Do not modify the pivot table.</t>
  </si>
  <si>
    <t>2020 vs 2019</t>
  </si>
  <si>
    <t>Net Sales Comparison (Growth)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</si>
</sst>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8" formatCode="0.0%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7" tint="-0.249977111117893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2"/>
      <color theme="1"/>
      <name val="Avenir Next LT Pro"/>
      <family val="2"/>
    </font>
    <font>
      <b/>
      <sz val="12"/>
      <color theme="1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2"/>
      <color rgb="FFFFC000"/>
      <name val="Avenir Next LT Pro"/>
      <family val="2"/>
    </font>
    <font>
      <sz val="12"/>
      <color theme="7" tint="-0.249977111117893"/>
      <name val="Avenir Next LT Pro"/>
      <family val="2"/>
    </font>
    <font>
      <b/>
      <sz val="11"/>
      <color theme="7" tint="-0.249977111117893"/>
      <name val="Avenir Next LT Pro"/>
      <family val="2"/>
    </font>
    <font>
      <sz val="10"/>
      <color theme="1"/>
      <name val="Avenir Next LT Pro"/>
      <family val="2"/>
    </font>
    <font>
      <sz val="10"/>
      <color theme="1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  <font>
      <sz val="12"/>
      <color theme="1"/>
      <name val="Avenir Next LT Pro"/>
    </font>
    <font>
      <b/>
      <sz val="12"/>
      <color theme="1"/>
      <name val="Avenir Next LT Pro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42">
    <xf numFmtId="0" fontId="0" fillId="0" borderId="0" xfId="0"/>
    <xf numFmtId="0" fontId="2" fillId="0" borderId="0" xfId="0" applyFont="1"/>
    <xf numFmtId="0" fontId="3" fillId="0" borderId="0" xfId="0" applyFont="1"/>
    <xf numFmtId="0" fontId="5" fillId="0" borderId="0" xfId="0" applyFont="1"/>
    <xf numFmtId="0" fontId="6" fillId="0" borderId="1" xfId="0" applyFont="1" applyBorder="1" applyAlignment="1">
      <alignment horizontal="center"/>
    </xf>
    <xf numFmtId="0" fontId="3" fillId="0" borderId="0" xfId="0" pivotButton="1" applyFont="1"/>
    <xf numFmtId="0" fontId="3" fillId="0" borderId="0" xfId="0" applyFont="1" applyAlignment="1">
      <alignment horizontal="left"/>
    </xf>
    <xf numFmtId="165" fontId="3" fillId="0" borderId="0" xfId="0" applyNumberFormat="1" applyFont="1"/>
    <xf numFmtId="164" fontId="3" fillId="0" borderId="0" xfId="0" applyNumberFormat="1" applyFont="1"/>
    <xf numFmtId="0" fontId="4" fillId="0" borderId="0" xfId="0" pivotButton="1" applyFont="1" applyAlignment="1">
      <alignment horizontal="center"/>
    </xf>
    <xf numFmtId="0" fontId="8" fillId="0" borderId="0" xfId="0" applyFont="1"/>
    <xf numFmtId="0" fontId="7" fillId="0" borderId="0" xfId="0" applyFont="1"/>
    <xf numFmtId="0" fontId="9" fillId="0" borderId="0" xfId="0" applyFont="1"/>
    <xf numFmtId="168" fontId="5" fillId="0" borderId="0" xfId="1" applyNumberFormat="1" applyFont="1"/>
    <xf numFmtId="168" fontId="0" fillId="0" borderId="0" xfId="0" applyNumberFormat="1"/>
    <xf numFmtId="0" fontId="10" fillId="0" borderId="0" xfId="0" applyFont="1"/>
    <xf numFmtId="0" fontId="3" fillId="0" borderId="0" xfId="0" applyFont="1" applyAlignment="1"/>
    <xf numFmtId="0" fontId="11" fillId="0" borderId="0" xfId="0" applyFont="1"/>
    <xf numFmtId="0" fontId="12" fillId="0" borderId="0" xfId="0" applyFont="1"/>
    <xf numFmtId="0" fontId="11" fillId="0" borderId="0" xfId="0" applyFont="1" applyAlignment="1"/>
    <xf numFmtId="0" fontId="13" fillId="0" borderId="0" xfId="0" pivotButton="1" applyFont="1"/>
    <xf numFmtId="0" fontId="13" fillId="0" borderId="0" xfId="0" applyFont="1"/>
    <xf numFmtId="0" fontId="13" fillId="0" borderId="0" xfId="0" applyFont="1" applyAlignment="1">
      <alignment horizontal="left"/>
    </xf>
    <xf numFmtId="165" fontId="13" fillId="0" borderId="0" xfId="0" applyNumberFormat="1" applyFont="1"/>
    <xf numFmtId="164" fontId="13" fillId="0" borderId="0" xfId="0" applyNumberFormat="1" applyFont="1"/>
    <xf numFmtId="0" fontId="14" fillId="0" borderId="0" xfId="0" pivotButton="1" applyFont="1" applyAlignment="1">
      <alignment horizontal="center"/>
    </xf>
    <xf numFmtId="0" fontId="14" fillId="0" borderId="0" xfId="0" applyFont="1" applyAlignment="1">
      <alignment horizontal="center"/>
    </xf>
    <xf numFmtId="0" fontId="15" fillId="0" borderId="0" xfId="0" pivotButton="1" applyFont="1"/>
    <xf numFmtId="0" fontId="15" fillId="0" borderId="0" xfId="0" applyFont="1"/>
    <xf numFmtId="0" fontId="15" fillId="0" borderId="0" xfId="0" applyFont="1" applyAlignment="1">
      <alignment horizontal="left"/>
    </xf>
    <xf numFmtId="165" fontId="15" fillId="0" borderId="0" xfId="0" applyNumberFormat="1" applyFont="1"/>
    <xf numFmtId="164" fontId="15" fillId="0" borderId="0" xfId="0" applyNumberFormat="1" applyFont="1"/>
    <xf numFmtId="165" fontId="16" fillId="0" borderId="0" xfId="0" applyNumberFormat="1" applyFont="1"/>
    <xf numFmtId="164" fontId="16" fillId="0" borderId="0" xfId="0" applyNumberFormat="1" applyFont="1"/>
    <xf numFmtId="0" fontId="16" fillId="0" borderId="0" xfId="0" applyFont="1" applyAlignment="1">
      <alignment horizontal="left"/>
    </xf>
    <xf numFmtId="165" fontId="16" fillId="0" borderId="0" xfId="0" applyNumberFormat="1" applyFont="1" applyAlignment="1"/>
    <xf numFmtId="164" fontId="16" fillId="0" borderId="0" xfId="0" applyNumberFormat="1" applyFont="1" applyAlignment="1"/>
    <xf numFmtId="0" fontId="16" fillId="0" borderId="0" xfId="0" applyFont="1" applyAlignment="1"/>
    <xf numFmtId="0" fontId="16" fillId="0" borderId="0" xfId="0" pivotButton="1" applyFont="1" applyAlignment="1">
      <alignment horizontal="center"/>
    </xf>
    <xf numFmtId="0" fontId="16" fillId="0" borderId="0" xfId="0" applyFont="1" applyAlignment="1">
      <alignment horizontal="center"/>
    </xf>
    <xf numFmtId="0" fontId="4" fillId="0" borderId="0" xfId="0" applyFont="1"/>
    <xf numFmtId="168" fontId="3" fillId="0" borderId="0" xfId="0" applyNumberFormat="1" applyFont="1"/>
  </cellXfs>
  <cellStyles count="2">
    <cellStyle name="Normal" xfId="0" builtinId="0"/>
    <cellStyle name="Percent" xfId="1" builtinId="5"/>
  </cellStyles>
  <dxfs count="144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  <family val="2"/>
      </font>
    </dxf>
    <dxf>
      <font>
        <b/>
        <family val="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horizontal="center"/>
    </dxf>
    <dxf>
      <font>
        <b/>
      </font>
    </dxf>
    <dxf>
      <font>
        <b/>
      </font>
    </dxf>
    <dxf>
      <alignment horizontal="general"/>
    </dxf>
    <dxf>
      <alignment horizontal="general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auto="1"/>
        </bottom>
      </border>
    </dxf>
    <dxf>
      <border>
        <bottom style="thin">
          <color auto="1"/>
        </bottom>
      </border>
    </dxf>
    <dxf>
      <border>
        <bottom style="thin">
          <color auto="1"/>
        </bottom>
      </border>
    </dxf>
  </dxfs>
  <tableStyles count="2" defaultTableStyle="TableStyleMedium2" defaultPivotStyle="AtliQ">
    <tableStyle name="AtliQ" table="0" count="3" xr9:uid="{DD2F2A7C-9298-4299-93FE-460A55BA84F2}">
      <tableStyleElement type="headerRow" dxfId="141"/>
      <tableStyleElement type="pageFieldLabels" dxfId="143"/>
      <tableStyleElement type="pageFieldValues" dxfId="142"/>
    </tableStyle>
    <tableStyle name="Invisible" pivot="0" table="0" count="0" xr9:uid="{380B74C9-8D54-41B3-AB38-62A3418FD72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79.958018865742" backgroundQuery="1" createdVersion="8" refreshedVersion="8" minRefreshableVersion="3" recordCount="0" supportSubquery="1" supportAdvancedDrill="1" xr:uid="{6A8799B2-00B2-45F6-911E-114FCEF0DC59}">
  <cacheSource type="external" connectionId="9"/>
  <cacheFields count="9">
    <cacheField name="[dim_market].[market].[market]" caption="market" numFmtId="0" hierarchy="13" level="1">
      <sharedItems containsSemiMixedTypes="0" containsNonDate="0" containsString="0"/>
    </cacheField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Sales]" caption="NetSales" numFmtId="0" hierarchy="36" level="32767"/>
    <cacheField name="[dim_date].[FY].[FY]" caption="FY" numFmtId="0" hierarchy="9" level="1">
      <sharedItems count="3">
        <s v="2019"/>
        <s v="2020"/>
        <s v="2021"/>
      </sharedItems>
    </cacheField>
    <cacheField name="[Measures].[COGS]" caption="COGS" numFmtId="0" hierarchy="44" level="32767"/>
    <cacheField name="[Measures].[Gross Margin]" caption="Gross Margin" numFmtId="0" hierarchy="45" level="32767"/>
    <cacheField name="[Measures].[Gross Margin %]" caption="Gross Margin %" numFmtId="0" hierarchy="4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time="1" defaultMemberUniqueName="[dim_date].[FY Month].[All]" allUniqueName="[dim_date].[FY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NetSales]" caption="Net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NS target]" caption="NS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 %]" caption="Gross Margin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79.958023263891" backgroundQuery="1" createdVersion="8" refreshedVersion="8" minRefreshableVersion="3" recordCount="0" supportSubquery="1" supportAdvancedDrill="1" xr:uid="{3FCF5749-8AD0-4EDC-A5E7-89E3B2303482}">
  <cacheSource type="external" connectionId="9"/>
  <cacheFields count="8"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p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7" level="1">
      <sharedItems containsSemiMixedTypes="0" containsNonDate="0" containsString="0"/>
    </cacheField>
    <cacheField name="[Measures].[Netsales 19]" caption="Netsales 19" numFmtId="0" hierarchy="37" level="32767"/>
    <cacheField name="[Measures].[Netsales 20]" caption="Netsales 20" numFmtId="0" hierarchy="38" level="32767"/>
    <cacheField name="[Measures].[Netsales 21]" caption="Netsales 21" numFmtId="0" hierarchy="39" level="32767"/>
    <cacheField name="[Measures].[2021-Target]" caption="2021-Target" numFmtId="0" hierarchy="42" level="32767"/>
    <cacheField name="[Measures].[2021-Target %]" caption="2021-Target %" numFmtId="0" hierarchy="43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time="1" defaultMemberUniqueName="[dim_date].[FY Month].[All]" allUniqueName="[dim_date].[FY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NS target]" caption="NS target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021-Target %]" caption="2021-Target 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79.958027893517" backgroundQuery="1" createdVersion="8" refreshedVersion="8" minRefreshableVersion="3" recordCount="0" supportSubquery="1" supportAdvancedDrill="1" xr:uid="{15EF2954-0E85-46E0-B8A3-28A15C998C94}">
  <cacheSource type="external" connectionId="9"/>
  <cacheFields count="8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5" level="1">
      <sharedItems containsSemiMixedTypes="0" containsNonDate="0" containsString="0"/>
    </cacheField>
    <cacheField name="[dim_market].[market].[market]" caption="market" numFmtId="0" hierarchy="13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sales 19]" caption="Netsales 19" numFmtId="0" hierarchy="37" level="32767"/>
    <cacheField name="[Measures].[Netsales 20]" caption="Netsales 20" numFmtId="0" hierarchy="38" level="32767"/>
    <cacheField name="[Measures].[Netsales 21]" caption="Netsales 21" numFmtId="0" hierarchy="39" level="32767"/>
    <cacheField name="[Measures].[21 vs 20]" caption="21 vs 20" numFmtId="0" hierarchy="40" level="32767"/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time="1" defaultMemberUniqueName="[dim_date].[FY Month].[All]" allUniqueName="[dim_date].[FY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onth_name]" caption="month_name" attribute="1" defaultMemberUniqueName="[dim_date].[month_name].[All]" allUniqueName="[dim_date].[month_name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NS target]" caption="NS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 %]" caption="Gross Margin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79.965085995369" backgroundQuery="1" createdVersion="8" refreshedVersion="8" minRefreshableVersion="3" recordCount="0" supportSubquery="1" supportAdvancedDrill="1" xr:uid="{E286DD6A-1E06-4133-B373-0B4772CBFC8C}">
  <cacheSource type="external" connectionId="9"/>
  <cacheFields count="10">
    <cacheField name="[dim_market].[market].[market]" caption="market" numFmtId="0" hierarchy="13" level="1">
      <sharedItems containsSemiMixedTypes="0" containsNonDate="0" containsString="0"/>
    </cacheField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Sales]" caption="Net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ross Margin %]" caption="Gross Margin %" numFmtId="0" hierarchy="46" level="32767"/>
    <cacheField name="[dim_date].[FY].[FY]" caption="FY" numFmtId="0" hierarchy="9" level="1">
      <sharedItems containsSemiMixedTypes="0" containsNonDate="0" containsString="0"/>
    </cacheField>
    <cacheField name="[dim_date].[month_name].[month_name]" caption="month_name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time="1" defaultMemberUniqueName="[dim_date].[FY Month].[All]" allUniqueName="[dim_date].[FY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NetSales]" caption="Net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NS target]" caption="NS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79.965162384258" backgroundQuery="1" createdVersion="8" refreshedVersion="8" minRefreshableVersion="3" recordCount="0" supportSubquery="1" supportAdvancedDrill="1" xr:uid="{41D741F4-5099-4419-B16F-355FDDDE93ED}">
  <cacheSource type="external" connectionId="9"/>
  <cacheFields count="10">
    <cacheField name="[dim_market].[market].[market]" caption="market" numFmtId="0" hierarchy="13" level="1">
      <sharedItems containsSemiMixedTypes="0" containsNonDate="0" containsString="0"/>
    </cacheField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Sales]" caption="Net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ross Margin %]" caption="Gross Margin %" numFmtId="0" hierarchy="46" level="32767"/>
    <cacheField name="[dim_date].[FY].[FY]" caption="FY" numFmtId="0" hierarchy="9" level="1">
      <sharedItems containsSemiMixedTypes="0" containsNonDate="0" containsString="0"/>
    </cacheField>
    <cacheField name="[dim_date].[month_name].[month_name]" caption="month_name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time="1" defaultMemberUniqueName="[dim_date].[FY Month].[All]" allUniqueName="[dim_date].[FY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NetSales]" caption="Net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NS target]" caption="NS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79.965275462964" backgroundQuery="1" createdVersion="8" refreshedVersion="8" minRefreshableVersion="3" recordCount="0" supportSubquery="1" supportAdvancedDrill="1" xr:uid="{34DBE4C0-2FF2-459B-ABA8-A6033140DEB8}">
  <cacheSource type="external" connectionId="9"/>
  <cacheFields count="10">
    <cacheField name="[dim_market].[market].[market]" caption="market" numFmtId="0" hierarchy="13" level="1">
      <sharedItems containsSemiMixedTypes="0" containsNonDate="0" containsString="0"/>
    </cacheField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NetSales]" caption="Net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ross Margin %]" caption="Gross Margin %" numFmtId="0" hierarchy="46" level="32767"/>
    <cacheField name="[dim_date].[FY].[FY]" caption="FY" numFmtId="0" hierarchy="9" level="1">
      <sharedItems containsSemiMixedTypes="0" containsNonDate="0" containsString="0"/>
    </cacheField>
    <cacheField name="[dim_date].[month_name].[month_name]" caption="month_name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time="1" defaultMemberUniqueName="[dim_date].[FY Month].[All]" allUniqueName="[dim_date].[FY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onth_name]" caption="month_name" attribute="1" defaultMemberUniqueName="[dim_date].[month_name].[All]" allUniqueName="[dim_date].[month_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total_cogs]" caption="Sum of total_cogs" measure="1" displayFolder="" measureGroup="fact_sales_monthly" count="0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NetSales]" caption="NetSales" measure="1" displayFolder="" measureGroup="fact_sales_monthly" count="0" oneField="1">
      <fieldsUsage count="1">
        <fieldUsage x="3"/>
      </fieldsUsage>
    </cacheHierarchy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NS target]" caption="NS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 %]" caption="Gross Margin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442C99-C710-4E2A-B8FA-EB0A47F1D49A}" name="sales" cacheId="278" applyNumberFormats="0" applyBorderFormats="0" applyFontFormats="0" applyPatternFormats="0" applyAlignmentFormats="0" applyWidthHeightFormats="1" dataCaption="Values" tag="db73e86a-3dca-4f93-80d8-8d30dc81915c" updatedVersion="8" minRefreshableVersion="3" colGrandTotals="0" itemPrintTitles="1" createdVersion="8" indent="0" outline="1" outlineData="1" multipleFieldFilters="0" rowHeaderCaption="Customer">
  <location ref="B6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5" name="[dim_market].[region].[All]" cap="All"/>
    <pageField fld="2" hier="13" name="[dim_market].[market].[All]" cap="All"/>
    <pageField fld="3" hier="17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9">
    <format dxfId="116">
      <pivotArea type="all" dataOnly="0" outline="0" fieldPosition="0"/>
    </format>
    <format dxfId="115">
      <pivotArea outline="0" collapsedLevelsAreSubtotals="1" fieldPosition="0"/>
    </format>
    <format dxfId="114">
      <pivotArea field="0" type="button" dataOnly="0" labelOnly="1" outline="0" axis="axisRow" fieldPosition="0"/>
    </format>
    <format dxfId="11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2">
      <pivotArea dataOnly="0" labelOnly="1" fieldPosition="0">
        <references count="1">
          <reference field="0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111">
      <pivotArea dataOnly="0" labelOnly="1" grandRow="1" outline="0" fieldPosition="0"/>
    </format>
    <format dxfId="1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">
      <pivotArea type="all" dataOnly="0" outline="0" fieldPosition="0"/>
    </format>
    <format dxfId="108">
      <pivotArea outline="0" collapsedLevelsAreSubtotals="1" fieldPosition="0"/>
    </format>
    <format dxfId="107">
      <pivotArea field="0" type="button" dataOnly="0" labelOnly="1" outline="0" axis="axisRow" fieldPosition="0"/>
    </format>
    <format dxfId="10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5">
      <pivotArea dataOnly="0" labelOnly="1" fieldPosition="0">
        <references count="1">
          <reference field="0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104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2">
      <pivotArea field="0" type="button" dataOnly="0" labelOnly="1" outline="0" axis="axisRow" fieldPosition="0"/>
    </format>
    <format dxfId="10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0">
      <pivotArea field="0" type="button" dataOnly="0" labelOnly="1" outline="0" axis="axisRow" fieldPosition="0"/>
    </format>
    <format dxfId="9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4">
      <pivotArea dataOnly="0" grandRow="1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3396FD-489C-47F3-ABDB-F06FE743E2A6}" name="sales" cacheId="275" applyNumberFormats="0" applyBorderFormats="0" applyFontFormats="0" applyPatternFormats="0" applyAlignmentFormats="0" applyWidthHeightFormats="1" dataCaption="Values" tag="a9c17564-7962-4c9f-b127-2d539dcf521b" updatedVersion="8" minRefreshableVersion="3" colGrandTotals="0" itemPrintTitles="1" createdVersion="8" indent="0" outline="1" outlineData="1" multipleFieldFilters="0" rowHeaderCaption="Country">
  <location ref="B5:G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5" name="[dim_market].[region].[All]" cap="All"/>
    <pageField fld="2" hier="17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16">
    <format dxfId="128">
      <pivotArea type="all" dataOnly="0" outline="0" fieldPosition="0"/>
    </format>
    <format dxfId="127">
      <pivotArea outline="0" collapsedLevelsAreSubtotals="1" fieldPosition="0"/>
    </format>
    <format dxfId="126">
      <pivotArea field="1" type="button" dataOnly="0" labelOnly="1" outline="0" axis="axisRow" fieldPosition="0"/>
    </format>
    <format dxfId="125">
      <pivotArea dataOnly="0" labelOnly="1" fieldPosition="0">
        <references count="1">
          <reference field="1" count="0"/>
        </references>
      </pivotArea>
    </format>
    <format dxfId="124">
      <pivotArea dataOnly="0" labelOnly="1" grandRow="1" outline="0" fieldPosition="0"/>
    </format>
    <format dxfId="12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22">
      <pivotArea type="all" dataOnly="0" outline="0" fieldPosition="0"/>
    </format>
    <format dxfId="121">
      <pivotArea outline="0" collapsedLevelsAreSubtotals="1" fieldPosition="0"/>
    </format>
    <format dxfId="120">
      <pivotArea field="1" type="button" dataOnly="0" labelOnly="1" outline="0" axis="axisRow" fieldPosition="0"/>
    </format>
    <format dxfId="119">
      <pivotArea dataOnly="0" labelOnly="1" fieldPosition="0">
        <references count="1">
          <reference field="1" count="0"/>
        </references>
      </pivotArea>
    </format>
    <format dxfId="118">
      <pivotArea dataOnly="0" labelOnly="1" grandRow="1" outline="0" fieldPosition="0"/>
    </format>
    <format dxfId="11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8">
      <pivotArea grandRow="1" outline="0" collapsedLevelsAreSubtotals="1" fieldPosition="0"/>
    </format>
    <format dxfId="97">
      <pivotArea dataOnly="0" labelOnly="1" grandRow="1" outline="0" fieldPosition="0"/>
    </format>
    <format dxfId="96">
      <pivotArea grandRow="1" outline="0" collapsedLevelsAreSubtotals="1" fieldPosition="0"/>
    </format>
    <format dxfId="95">
      <pivotArea dataOnly="0" labelOnly="1" grandRow="1" outline="0" fieldPosition="0"/>
    </format>
  </formats>
  <conditionalFormats count="1">
    <conditionalFormat priority="1">
      <pivotAreas count="1">
        <pivotArea outline="0" fieldPosition="0">
          <references count="1">
            <reference field="4294967294" count="1">
              <x v="4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3F5272-2692-432E-8056-62DE75B60781}" name="PivotTable1" cacheId="272" dataOnRows="1" applyNumberFormats="0" applyBorderFormats="0" applyFontFormats="0" applyPatternFormats="0" applyAlignmentFormats="0" applyWidthHeightFormats="1" dataCaption="Metrics" tag="0f7dbbed-85eb-4ce7-9983-28fe47c4e6a3" updatedVersion="8" minRefreshableVersion="3" colGrandTotals="0" itemPrintTitles="1" createdVersion="8" indent="0" outline="1" outlineData="1" multipleFieldFilters="0" colHeaderCaption="Fiscal Years">
  <location ref="B8:E13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1" hier="15" name="[dim_market].[region].[All]" cap="All"/>
    <pageField fld="0" hier="13" name="[dim_market].[market].[All]" cap="All"/>
    <pageField fld="2" hier="17" name="[dim_product].[division].[All]" cap="All"/>
    <pageField fld="8" hier="1" name="[dim_customer].[customer].[All]" cap="All"/>
  </pageFields>
  <dataFields count="4">
    <dataField fld="3" subtotal="count" baseField="4" baseItem="0" numFmtId="165"/>
    <dataField fld="5" subtotal="count" baseField="4" baseItem="0" numFmtId="165"/>
    <dataField fld="6" subtotal="count" baseField="4" baseItem="0" numFmtId="165"/>
    <dataField fld="7" subtotal="count" baseField="0" baseItem="0"/>
  </dataFields>
  <formats count="12">
    <format dxfId="140">
      <pivotArea type="all" dataOnly="0" outline="0" fieldPosition="0"/>
    </format>
    <format dxfId="139">
      <pivotArea outline="0" collapsedLevelsAreSubtotals="1" fieldPosition="0"/>
    </format>
    <format dxfId="138">
      <pivotArea type="origin" dataOnly="0" labelOnly="1" outline="0" fieldPosition="0"/>
    </format>
    <format dxfId="137">
      <pivotArea field="4" type="button" dataOnly="0" labelOnly="1" outline="0" axis="axisCol" fieldPosition="0"/>
    </format>
    <format dxfId="136">
      <pivotArea type="topRight" dataOnly="0" labelOnly="1" outline="0" fieldPosition="0"/>
    </format>
    <format dxfId="135">
      <pivotArea field="-2" type="button" dataOnly="0" labelOnly="1" outline="0" axis="axisRow" fieldPosition="0"/>
    </format>
    <format dxfId="1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3">
      <pivotArea dataOnly="0" labelOnly="1" fieldPosition="0">
        <references count="1">
          <reference field="4" count="0"/>
        </references>
      </pivotArea>
    </format>
    <format dxfId="132">
      <pivotArea field="-2" type="button" dataOnly="0" labelOnly="1" outline="0" axis="axisRow" fieldPosition="0"/>
    </format>
    <format dxfId="131">
      <pivotArea dataOnly="0" labelOnly="1" fieldPosition="0">
        <references count="1">
          <reference field="4" count="0"/>
        </references>
      </pivotArea>
    </format>
    <format dxfId="130">
      <pivotArea field="-2" type="button" dataOnly="0" labelOnly="1" outline="0" axis="axisRow" fieldPosition="0"/>
    </format>
    <format dxfId="129">
      <pivotArea dataOnly="0" labelOnly="1" fieldPosition="0">
        <references count="1">
          <reference field="4" count="0"/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0B93F4-BA15-4A29-BF0C-D7D920A439A8}" name="PivotTable3" cacheId="295" dataOnRows="1" applyNumberFormats="0" applyBorderFormats="0" applyFontFormats="0" applyPatternFormats="0" applyAlignmentFormats="0" applyWidthHeightFormats="1" dataCaption="Metrics" tag="99e85fff-a4cc-4d8a-99c8-212e81e0c7ff" updatedVersion="8" minRefreshableVersion="3" rowGrandTotals="0" itemPrintTitles="1" createdVersion="8" indent="0" outline="1" outlineData="1" multipleFieldFilters="0" colHeaderCaption="Quarters">
  <location ref="B41:O47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4">
    <pageField fld="1" hier="15" name="[dim_market].[region].[All]" cap="All"/>
    <pageField fld="0" hier="13" name="[dim_market].[market].[All]" cap="All"/>
    <pageField fld="2" hier="17" name="[dim_product].[division].[All]" cap="All"/>
    <pageField fld="7" hier="9" name="[dim_date].[FY].&amp;[2021]" cap="2021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11">
    <format dxfId="44">
      <pivotArea type="all" dataOnly="0" outline="0" fieldPosition="0"/>
    </format>
    <format dxfId="45">
      <pivotArea outline="0" collapsedLevelsAreSubtotals="1" fieldPosition="0"/>
    </format>
    <format dxfId="46">
      <pivotArea type="origin" dataOnly="0" labelOnly="1" outline="0" fieldPosition="0"/>
    </format>
    <format dxfId="47">
      <pivotArea type="topRight" dataOnly="0" labelOnly="1" outline="0" fieldPosition="0"/>
    </format>
    <format dxfId="48">
      <pivotArea field="-2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field="-2" type="button" dataOnly="0" labelOnly="1" outline="0" axis="axisRow" fieldPosition="0"/>
    </format>
    <format dxfId="51">
      <pivotArea field="-2" type="button" dataOnly="0" labelOnly="1" outline="0" axis="axisRow" fieldPosition="0"/>
    </format>
    <format dxfId="52">
      <pivotArea dataOnly="0" labelOnly="1" grandCol="1" outline="0" fieldPosition="0"/>
    </format>
    <format dxfId="53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54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3"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50039C-C85A-4842-8D09-78DFC1BAADF0}" name="PivotTable2" cacheId="292" dataOnRows="1" applyNumberFormats="0" applyBorderFormats="0" applyFontFormats="0" applyPatternFormats="0" applyAlignmentFormats="0" applyWidthHeightFormats="1" dataCaption="Metrics" tag="02b87eed-d013-4035-aa31-7938c9538b9f" updatedVersion="8" minRefreshableVersion="3" rowGrandTotals="0" itemPrintTitles="1" createdVersion="8" indent="0" outline="1" outlineData="1" multipleFieldFilters="0" colHeaderCaption="Quarters">
  <location ref="B23:O29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4">
    <pageField fld="1" hier="15" name="[dim_market].[region].[All]" cap="All"/>
    <pageField fld="0" hier="13" name="[dim_market].[market].[All]" cap="All"/>
    <pageField fld="2" hier="17" name="[dim_product].[division].[All]" cap="All"/>
    <pageField fld="7" hier="9" name="[dim_date].[FY].&amp;[2020]" cap="2020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11">
    <format dxfId="55">
      <pivotArea type="all" dataOnly="0" outline="0" fieldPosition="0"/>
    </format>
    <format dxfId="56">
      <pivotArea outline="0" collapsedLevelsAreSubtotals="1" fieldPosition="0"/>
    </format>
    <format dxfId="57">
      <pivotArea type="origin" dataOnly="0" labelOnly="1" outline="0" fieldPosition="0"/>
    </format>
    <format dxfId="58">
      <pivotArea type="topRight" dataOnly="0" labelOnly="1" outline="0" fieldPosition="0"/>
    </format>
    <format dxfId="59">
      <pivotArea field="-2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field="-2" type="button" dataOnly="0" labelOnly="1" outline="0" axis="axisRow" fieldPosition="0"/>
    </format>
    <format dxfId="62">
      <pivotArea field="-2" type="button" dataOnly="0" labelOnly="1" outline="0" axis="axisRow" fieldPosition="0"/>
    </format>
    <format dxfId="63">
      <pivotArea dataOnly="0" labelOnly="1" grandCol="1" outline="0" fieldPosition="0"/>
    </format>
    <format dxfId="64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65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3"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24161C-810D-41C3-9E4D-E1976BDF4A5B}" name="PivotTable1" cacheId="289" dataOnRows="1" applyNumberFormats="0" applyBorderFormats="0" applyFontFormats="0" applyPatternFormats="0" applyAlignmentFormats="0" applyWidthHeightFormats="1" dataCaption="Metrics" tag="f0604cc2-f4c0-4d9a-ab4f-bbcc013abd1f" updatedVersion="8" minRefreshableVersion="3" rowGrandTotals="0" itemPrintTitles="1" createdVersion="8" indent="0" outline="1" outlineData="1" multipleFieldFilters="0" colHeaderCaption="Quarters">
  <location ref="B8:O14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4">
    <pageField fld="1" hier="15" name="[dim_market].[region].[All]" cap="All"/>
    <pageField fld="0" hier="13" name="[dim_market].[market].[All]" cap="All"/>
    <pageField fld="2" hier="17" name="[dim_product].[division].[All]" cap="All"/>
    <pageField fld="7" hier="9" name="[dim_date].[FY].&amp;[2019]" cap="2019"/>
  </pageFields>
  <dataFields count="4">
    <dataField fld="3" subtotal="count" baseField="0" baseItem="0" numFmtId="165"/>
    <dataField fld="4" subtotal="count" baseField="0" baseItem="0" numFmtId="165"/>
    <dataField fld="5" subtotal="count" baseField="0" baseItem="0" numFmtId="165"/>
    <dataField fld="6" subtotal="count" baseField="0" baseItem="0"/>
  </dataFields>
  <formats count="11">
    <format dxfId="86">
      <pivotArea type="all" dataOnly="0" outline="0" fieldPosition="0"/>
    </format>
    <format dxfId="87">
      <pivotArea outline="0" collapsedLevelsAreSubtotals="1" fieldPosition="0"/>
    </format>
    <format dxfId="88">
      <pivotArea type="origin" dataOnly="0" labelOnly="1" outline="0" fieldPosition="0"/>
    </format>
    <format dxfId="89">
      <pivotArea type="topRight" dataOnly="0" labelOnly="1" outline="0" fieldPosition="0"/>
    </format>
    <format dxfId="90">
      <pivotArea field="-2" type="button" dataOnly="0" labelOnly="1" outline="0" axis="axisRow" fieldPosition="0"/>
    </format>
    <format dxfId="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">
      <pivotArea field="-2" type="button" dataOnly="0" labelOnly="1" outline="0" axis="axisRow" fieldPosition="0"/>
    </format>
    <format dxfId="93">
      <pivotArea field="-2" type="button" dataOnly="0" labelOnly="1" outline="0" axis="axisRow" fieldPosition="0"/>
    </format>
    <format dxfId="77">
      <pivotArea dataOnly="0" labelOnly="1" grandCol="1" outline="0" fieldPosition="0"/>
    </format>
    <format dxfId="67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66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3">
    <conditionalFormat scope="field" priority="1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G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CC5B5-07F7-47E1-BE41-94DDFEA11148}">
  <dimension ref="B1:G75"/>
  <sheetViews>
    <sheetView showGridLines="0" view="pageLayout" zoomScaleNormal="145" workbookViewId="0">
      <selection activeCell="G6" sqref="G6"/>
    </sheetView>
  </sheetViews>
  <sheetFormatPr defaultRowHeight="15" x14ac:dyDescent="0.25"/>
  <cols>
    <col min="2" max="2" width="23.85546875" bestFit="1" customWidth="1"/>
    <col min="3" max="3" width="8.42578125" bestFit="1" customWidth="1"/>
    <col min="4" max="4" width="12.85546875" customWidth="1"/>
    <col min="5" max="5" width="9.85546875" bestFit="1" customWidth="1"/>
    <col min="6" max="6" width="10" bestFit="1" customWidth="1"/>
    <col min="7" max="7" width="12" bestFit="1" customWidth="1"/>
  </cols>
  <sheetData>
    <row r="1" spans="2:7" ht="15.75" x14ac:dyDescent="0.25">
      <c r="B1" s="11" t="s">
        <v>78</v>
      </c>
      <c r="C1" s="3"/>
      <c r="D1" s="3"/>
    </row>
    <row r="2" spans="2:7" ht="15.75" x14ac:dyDescent="0.25">
      <c r="B2" s="27" t="s">
        <v>72</v>
      </c>
      <c r="C2" s="28" t="s" vm="1">
        <v>73</v>
      </c>
      <c r="E2" s="11" t="s">
        <v>77</v>
      </c>
      <c r="F2" s="12"/>
      <c r="G2" s="1"/>
    </row>
    <row r="3" spans="2:7" ht="15.75" x14ac:dyDescent="0.25">
      <c r="B3" s="27" t="s">
        <v>74</v>
      </c>
      <c r="C3" s="28" t="s" vm="2">
        <v>73</v>
      </c>
      <c r="E3" s="11" t="s">
        <v>79</v>
      </c>
      <c r="F3" s="11"/>
      <c r="G3" s="1"/>
    </row>
    <row r="4" spans="2:7" ht="15.75" x14ac:dyDescent="0.25">
      <c r="B4" s="27" t="s">
        <v>75</v>
      </c>
      <c r="C4" s="28" t="s" vm="3">
        <v>73</v>
      </c>
      <c r="E4" s="3" t="s">
        <v>80</v>
      </c>
      <c r="F4" s="10"/>
    </row>
    <row r="5" spans="2:7" ht="15.75" x14ac:dyDescent="0.25">
      <c r="B5" s="3"/>
      <c r="C5" s="3"/>
      <c r="E5" s="3"/>
      <c r="F5" s="3"/>
    </row>
    <row r="6" spans="2:7" ht="15.75" x14ac:dyDescent="0.25">
      <c r="B6" s="38" t="s">
        <v>77</v>
      </c>
      <c r="C6" s="39" t="s">
        <v>0</v>
      </c>
      <c r="D6" s="39" t="s">
        <v>1</v>
      </c>
      <c r="E6" s="39" t="s">
        <v>2</v>
      </c>
      <c r="F6" s="39" t="s">
        <v>76</v>
      </c>
    </row>
    <row r="7" spans="2:7" ht="15.75" x14ac:dyDescent="0.25">
      <c r="B7" s="29" t="s">
        <v>3</v>
      </c>
      <c r="C7" s="30">
        <v>1421158.96</v>
      </c>
      <c r="D7" s="30">
        <v>2889321.88</v>
      </c>
      <c r="E7" s="30">
        <v>10924012.960000001</v>
      </c>
      <c r="F7" s="31">
        <v>3.7808224260565946</v>
      </c>
    </row>
    <row r="8" spans="2:7" ht="15.75" x14ac:dyDescent="0.25">
      <c r="B8" s="29" t="s">
        <v>4</v>
      </c>
      <c r="C8" s="30"/>
      <c r="D8" s="30">
        <v>162534.09</v>
      </c>
      <c r="E8" s="30">
        <v>805675.63</v>
      </c>
      <c r="F8" s="31">
        <v>4.956963982140608</v>
      </c>
    </row>
    <row r="9" spans="2:7" ht="15.75" x14ac:dyDescent="0.25">
      <c r="B9" s="29" t="s">
        <v>5</v>
      </c>
      <c r="C9" s="30">
        <v>8103749.8300000001</v>
      </c>
      <c r="D9" s="30">
        <v>15598575.640000001</v>
      </c>
      <c r="E9" s="30">
        <v>52819015.920000002</v>
      </c>
      <c r="F9" s="31">
        <v>3.3861435261149269</v>
      </c>
    </row>
    <row r="10" spans="2:7" ht="15.75" x14ac:dyDescent="0.25">
      <c r="B10" s="29" t="s">
        <v>6</v>
      </c>
      <c r="C10" s="30">
        <v>12169170.460000001</v>
      </c>
      <c r="D10" s="30">
        <v>37506624.100000001</v>
      </c>
      <c r="E10" s="30">
        <v>82089923.829999998</v>
      </c>
      <c r="F10" s="31">
        <v>2.1886780215444661</v>
      </c>
    </row>
    <row r="11" spans="2:7" ht="15.75" x14ac:dyDescent="0.25">
      <c r="B11" s="29" t="s">
        <v>7</v>
      </c>
      <c r="C11" s="30">
        <v>351590.32</v>
      </c>
      <c r="D11" s="30">
        <v>740367.8</v>
      </c>
      <c r="E11" s="30">
        <v>2265407.25</v>
      </c>
      <c r="F11" s="31">
        <v>3.0598403253085831</v>
      </c>
    </row>
    <row r="12" spans="2:7" ht="15.75" x14ac:dyDescent="0.25">
      <c r="B12" s="29" t="s">
        <v>8</v>
      </c>
      <c r="C12" s="30">
        <v>181917.29</v>
      </c>
      <c r="D12" s="30">
        <v>674348.67</v>
      </c>
      <c r="E12" s="30">
        <v>3171742.1</v>
      </c>
      <c r="F12" s="31">
        <v>4.7034156677435126</v>
      </c>
    </row>
    <row r="13" spans="2:7" ht="15.75" x14ac:dyDescent="0.25">
      <c r="B13" s="29" t="s">
        <v>9</v>
      </c>
      <c r="C13" s="30">
        <v>7176248.0199999996</v>
      </c>
      <c r="D13" s="30">
        <v>23669537.93</v>
      </c>
      <c r="E13" s="30">
        <v>52979606.530000001</v>
      </c>
      <c r="F13" s="31">
        <v>2.238303370631114</v>
      </c>
    </row>
    <row r="14" spans="2:7" ht="15.75" x14ac:dyDescent="0.25">
      <c r="B14" s="29" t="s">
        <v>10</v>
      </c>
      <c r="C14" s="30">
        <v>1479143.91</v>
      </c>
      <c r="D14" s="30">
        <v>2076745.18</v>
      </c>
      <c r="E14" s="30">
        <v>8297551.21</v>
      </c>
      <c r="F14" s="31">
        <v>3.9954594766412317</v>
      </c>
    </row>
    <row r="15" spans="2:7" ht="15.75" x14ac:dyDescent="0.25">
      <c r="B15" s="29" t="s">
        <v>11</v>
      </c>
      <c r="C15" s="30">
        <v>852541.07</v>
      </c>
      <c r="D15" s="30">
        <v>1772715.57</v>
      </c>
      <c r="E15" s="30">
        <v>6312296.3700000001</v>
      </c>
      <c r="F15" s="31">
        <v>3.5608060744905625</v>
      </c>
    </row>
    <row r="16" spans="2:7" ht="15.75" x14ac:dyDescent="0.25">
      <c r="B16" s="29" t="s">
        <v>12</v>
      </c>
      <c r="C16" s="30">
        <v>241323.21</v>
      </c>
      <c r="D16" s="30">
        <v>826086.99</v>
      </c>
      <c r="E16" s="30">
        <v>4072008.35</v>
      </c>
      <c r="F16" s="31">
        <v>4.929273066024197</v>
      </c>
    </row>
    <row r="17" spans="2:6" ht="15.75" x14ac:dyDescent="0.25">
      <c r="B17" s="29" t="s">
        <v>13</v>
      </c>
      <c r="C17" s="30">
        <v>597546.22</v>
      </c>
      <c r="D17" s="30">
        <v>1323922.69</v>
      </c>
      <c r="E17" s="30">
        <v>5508504.8600000003</v>
      </c>
      <c r="F17" s="31">
        <v>4.1607451111816811</v>
      </c>
    </row>
    <row r="18" spans="2:6" ht="15.75" x14ac:dyDescent="0.25">
      <c r="B18" s="29" t="s">
        <v>14</v>
      </c>
      <c r="C18" s="30"/>
      <c r="D18" s="30">
        <v>417961.2</v>
      </c>
      <c r="E18" s="30">
        <v>3017815.13</v>
      </c>
      <c r="F18" s="31">
        <v>7.2203236329113798</v>
      </c>
    </row>
    <row r="19" spans="2:6" ht="15.75" x14ac:dyDescent="0.25">
      <c r="B19" s="29" t="s">
        <v>15</v>
      </c>
      <c r="C19" s="30">
        <v>905096.71</v>
      </c>
      <c r="D19" s="30">
        <v>2196627.85</v>
      </c>
      <c r="E19" s="30">
        <v>7671381.2999999998</v>
      </c>
      <c r="F19" s="31">
        <v>3.4923445498517189</v>
      </c>
    </row>
    <row r="20" spans="2:6" ht="15.75" x14ac:dyDescent="0.25">
      <c r="B20" s="29" t="s">
        <v>16</v>
      </c>
      <c r="C20" s="30">
        <v>462637.92</v>
      </c>
      <c r="D20" s="30">
        <v>1179768.76</v>
      </c>
      <c r="E20" s="30">
        <v>4247167.71</v>
      </c>
      <c r="F20" s="31">
        <v>3.6000001474865293</v>
      </c>
    </row>
    <row r="21" spans="2:6" ht="15.75" x14ac:dyDescent="0.25">
      <c r="B21" s="29" t="s">
        <v>17</v>
      </c>
      <c r="C21" s="30">
        <v>1143407.8500000001</v>
      </c>
      <c r="D21" s="30">
        <v>2752286.63</v>
      </c>
      <c r="E21" s="30">
        <v>9285416.5999999996</v>
      </c>
      <c r="F21" s="31">
        <v>3.3737098813723483</v>
      </c>
    </row>
    <row r="22" spans="2:6" ht="15.75" x14ac:dyDescent="0.25">
      <c r="B22" s="29" t="s">
        <v>18</v>
      </c>
      <c r="C22" s="30">
        <v>1669064.37</v>
      </c>
      <c r="D22" s="30">
        <v>2473054.08</v>
      </c>
      <c r="E22" s="30">
        <v>7545512.4199999999</v>
      </c>
      <c r="F22" s="31">
        <v>3.0510907468711723</v>
      </c>
    </row>
    <row r="23" spans="2:6" ht="15.75" x14ac:dyDescent="0.25">
      <c r="B23" s="29" t="s">
        <v>19</v>
      </c>
      <c r="C23" s="30">
        <v>287996.74</v>
      </c>
      <c r="D23" s="30">
        <v>756818.22</v>
      </c>
      <c r="E23" s="30">
        <v>1868914.36</v>
      </c>
      <c r="F23" s="31">
        <v>2.4694362670074197</v>
      </c>
    </row>
    <row r="24" spans="2:6" ht="15.75" x14ac:dyDescent="0.25">
      <c r="B24" s="29" t="s">
        <v>20</v>
      </c>
      <c r="C24" s="30">
        <v>802783.11</v>
      </c>
      <c r="D24" s="30">
        <v>1717525.22</v>
      </c>
      <c r="E24" s="30">
        <v>4140120.59</v>
      </c>
      <c r="F24" s="31">
        <v>2.4105151655356769</v>
      </c>
    </row>
    <row r="25" spans="2:6" ht="15.75" x14ac:dyDescent="0.25">
      <c r="B25" s="29" t="s">
        <v>21</v>
      </c>
      <c r="C25" s="30">
        <v>2609242.38</v>
      </c>
      <c r="D25" s="30">
        <v>6265231.9800000004</v>
      </c>
      <c r="E25" s="30">
        <v>15171675.699999999</v>
      </c>
      <c r="F25" s="31">
        <v>2.4215664716695771</v>
      </c>
    </row>
    <row r="26" spans="2:6" ht="15.75" x14ac:dyDescent="0.25">
      <c r="B26" s="29" t="s">
        <v>22</v>
      </c>
      <c r="C26" s="30">
        <v>118429.03</v>
      </c>
      <c r="D26" s="30">
        <v>648682.66</v>
      </c>
      <c r="E26" s="30">
        <v>1854965.87</v>
      </c>
      <c r="F26" s="31">
        <v>2.8595891094113721</v>
      </c>
    </row>
    <row r="27" spans="2:6" ht="15.75" x14ac:dyDescent="0.25">
      <c r="B27" s="29" t="s">
        <v>23</v>
      </c>
      <c r="C27" s="30"/>
      <c r="D27" s="30">
        <v>143154.04</v>
      </c>
      <c r="E27" s="30">
        <v>722409.08</v>
      </c>
      <c r="F27" s="31">
        <v>5.04637577814779</v>
      </c>
    </row>
    <row r="28" spans="2:6" ht="15.75" x14ac:dyDescent="0.25">
      <c r="B28" s="29" t="s">
        <v>24</v>
      </c>
      <c r="C28" s="30">
        <v>104825.53</v>
      </c>
      <c r="D28" s="30">
        <v>748506.75</v>
      </c>
      <c r="E28" s="30">
        <v>2345406.36</v>
      </c>
      <c r="F28" s="31">
        <v>3.1334471733220841</v>
      </c>
    </row>
    <row r="29" spans="2:6" ht="15.75" x14ac:dyDescent="0.25">
      <c r="B29" s="29" t="s">
        <v>25</v>
      </c>
      <c r="C29" s="30">
        <v>1804484.17</v>
      </c>
      <c r="D29" s="30">
        <v>2609448.62</v>
      </c>
      <c r="E29" s="30">
        <v>11938162.93</v>
      </c>
      <c r="F29" s="31">
        <v>4.5749752796435592</v>
      </c>
    </row>
    <row r="30" spans="2:6" ht="15.75" x14ac:dyDescent="0.25">
      <c r="B30" s="29" t="s">
        <v>26</v>
      </c>
      <c r="C30" s="30">
        <v>2342107.9</v>
      </c>
      <c r="D30" s="30">
        <v>3462178.64</v>
      </c>
      <c r="E30" s="30">
        <v>12420697.800000001</v>
      </c>
      <c r="F30" s="31">
        <v>3.5875381057749234</v>
      </c>
    </row>
    <row r="31" spans="2:6" ht="15.75" x14ac:dyDescent="0.25">
      <c r="B31" s="29" t="s">
        <v>27</v>
      </c>
      <c r="C31" s="30">
        <v>181128.45</v>
      </c>
      <c r="D31" s="30">
        <v>679745</v>
      </c>
      <c r="E31" s="30">
        <v>3638823.64</v>
      </c>
      <c r="F31" s="31">
        <v>5.3532186923037317</v>
      </c>
    </row>
    <row r="32" spans="2:6" ht="15.75" x14ac:dyDescent="0.25">
      <c r="B32" s="29" t="s">
        <v>28</v>
      </c>
      <c r="C32" s="30">
        <v>416982.09</v>
      </c>
      <c r="D32" s="30">
        <v>833074.59</v>
      </c>
      <c r="E32" s="30">
        <v>4128023.44</v>
      </c>
      <c r="F32" s="31">
        <v>4.9551666676089594</v>
      </c>
    </row>
    <row r="33" spans="2:6" ht="15.75" x14ac:dyDescent="0.25">
      <c r="B33" s="29" t="s">
        <v>29</v>
      </c>
      <c r="C33" s="30">
        <v>458809.95</v>
      </c>
      <c r="D33" s="30">
        <v>1317625.2</v>
      </c>
      <c r="E33" s="30">
        <v>5163762.3899999997</v>
      </c>
      <c r="F33" s="31">
        <v>3.9189918271144175</v>
      </c>
    </row>
    <row r="34" spans="2:6" ht="15.75" x14ac:dyDescent="0.25">
      <c r="B34" s="29" t="s">
        <v>30</v>
      </c>
      <c r="C34" s="30">
        <v>410976.9</v>
      </c>
      <c r="D34" s="30">
        <v>938709.3</v>
      </c>
      <c r="E34" s="30">
        <v>4187228.54</v>
      </c>
      <c r="F34" s="31">
        <v>4.4606232621749884</v>
      </c>
    </row>
    <row r="35" spans="2:6" ht="15.75" x14ac:dyDescent="0.25">
      <c r="B35" s="29" t="s">
        <v>31</v>
      </c>
      <c r="C35" s="30">
        <v>360647.76</v>
      </c>
      <c r="D35" s="30">
        <v>877937.94</v>
      </c>
      <c r="E35" s="30">
        <v>3903920.33</v>
      </c>
      <c r="F35" s="31">
        <v>4.4466928152119731</v>
      </c>
    </row>
    <row r="36" spans="2:6" ht="15.75" x14ac:dyDescent="0.25">
      <c r="B36" s="29" t="s">
        <v>32</v>
      </c>
      <c r="C36" s="30">
        <v>786899.1</v>
      </c>
      <c r="D36" s="30">
        <v>1766211.09</v>
      </c>
      <c r="E36" s="30">
        <v>6428628.5999999996</v>
      </c>
      <c r="F36" s="31">
        <v>3.6397849817600223</v>
      </c>
    </row>
    <row r="37" spans="2:6" ht="15.75" x14ac:dyDescent="0.25">
      <c r="B37" s="29" t="s">
        <v>33</v>
      </c>
      <c r="C37" s="30">
        <v>1651773.06</v>
      </c>
      <c r="D37" s="30">
        <v>2991636.73</v>
      </c>
      <c r="E37" s="30">
        <v>9819707.9900000002</v>
      </c>
      <c r="F37" s="31">
        <v>3.2823864914908971</v>
      </c>
    </row>
    <row r="38" spans="2:6" ht="15.75" x14ac:dyDescent="0.25">
      <c r="B38" s="29" t="s">
        <v>34</v>
      </c>
      <c r="C38" s="30">
        <v>1527093.19</v>
      </c>
      <c r="D38" s="30">
        <v>2021307.6</v>
      </c>
      <c r="E38" s="30">
        <v>7915833.71</v>
      </c>
      <c r="F38" s="31">
        <v>3.9161945020144384</v>
      </c>
    </row>
    <row r="39" spans="2:6" ht="15.75" x14ac:dyDescent="0.25">
      <c r="B39" s="29" t="s">
        <v>35</v>
      </c>
      <c r="C39" s="30">
        <v>73384.399999999994</v>
      </c>
      <c r="D39" s="30">
        <v>457524.18</v>
      </c>
      <c r="E39" s="30">
        <v>1813067.87</v>
      </c>
      <c r="F39" s="31">
        <v>3.9627804370907787</v>
      </c>
    </row>
    <row r="40" spans="2:6" ht="15.75" x14ac:dyDescent="0.25">
      <c r="B40" s="29" t="s">
        <v>36</v>
      </c>
      <c r="C40" s="30">
        <v>2935579.42</v>
      </c>
      <c r="D40" s="30">
        <v>8347860.8200000003</v>
      </c>
      <c r="E40" s="30">
        <v>19285758.77</v>
      </c>
      <c r="F40" s="31">
        <v>2.3102635736085499</v>
      </c>
    </row>
    <row r="41" spans="2:6" ht="15.75" x14ac:dyDescent="0.25">
      <c r="B41" s="29" t="s">
        <v>37</v>
      </c>
      <c r="C41" s="30">
        <v>540888.93999999994</v>
      </c>
      <c r="D41" s="30">
        <v>821784.57</v>
      </c>
      <c r="E41" s="30">
        <v>2874380.11</v>
      </c>
      <c r="F41" s="31">
        <v>3.4977294718492953</v>
      </c>
    </row>
    <row r="42" spans="2:6" ht="15.75" x14ac:dyDescent="0.25">
      <c r="B42" s="29" t="s">
        <v>38</v>
      </c>
      <c r="C42" s="30">
        <v>561632.18999999994</v>
      </c>
      <c r="D42" s="30">
        <v>1497307.61</v>
      </c>
      <c r="E42" s="30">
        <v>4072202.84</v>
      </c>
      <c r="F42" s="31">
        <v>2.7196835258187191</v>
      </c>
    </row>
    <row r="43" spans="2:6" ht="15.75" x14ac:dyDescent="0.25">
      <c r="B43" s="29" t="s">
        <v>39</v>
      </c>
      <c r="C43" s="30">
        <v>1545414.4</v>
      </c>
      <c r="D43" s="30">
        <v>2067836.93</v>
      </c>
      <c r="E43" s="30">
        <v>8670140.25</v>
      </c>
      <c r="F43" s="31">
        <v>4.1928549220755045</v>
      </c>
    </row>
    <row r="44" spans="2:6" ht="15.75" x14ac:dyDescent="0.25">
      <c r="B44" s="29" t="s">
        <v>40</v>
      </c>
      <c r="C44" s="30">
        <v>69942.850000000006</v>
      </c>
      <c r="D44" s="30">
        <v>479888.18</v>
      </c>
      <c r="E44" s="30">
        <v>1843217.02</v>
      </c>
      <c r="F44" s="31">
        <v>3.8409302350393379</v>
      </c>
    </row>
    <row r="45" spans="2:6" ht="15.75" x14ac:dyDescent="0.25">
      <c r="B45" s="29" t="s">
        <v>41</v>
      </c>
      <c r="C45" s="30">
        <v>416213.19</v>
      </c>
      <c r="D45" s="30">
        <v>1014663.12</v>
      </c>
      <c r="E45" s="30">
        <v>2758212.96</v>
      </c>
      <c r="F45" s="31">
        <v>2.7183534176348108</v>
      </c>
    </row>
    <row r="46" spans="2:6" ht="15.75" x14ac:dyDescent="0.25">
      <c r="B46" s="29" t="s">
        <v>42</v>
      </c>
      <c r="C46" s="30"/>
      <c r="D46" s="30">
        <v>162753.95000000001</v>
      </c>
      <c r="E46" s="30">
        <v>1443942.15</v>
      </c>
      <c r="F46" s="31">
        <v>8.8719330621468782</v>
      </c>
    </row>
    <row r="47" spans="2:6" ht="15.75" x14ac:dyDescent="0.25">
      <c r="B47" s="29" t="s">
        <v>43</v>
      </c>
      <c r="C47" s="30">
        <v>4682610.4800000004</v>
      </c>
      <c r="D47" s="30">
        <v>5972163.8600000003</v>
      </c>
      <c r="E47" s="30">
        <v>18801025.219999999</v>
      </c>
      <c r="F47" s="31">
        <v>3.1481094056920265</v>
      </c>
    </row>
    <row r="48" spans="2:6" ht="15.75" x14ac:dyDescent="0.25">
      <c r="B48" s="29" t="s">
        <v>44</v>
      </c>
      <c r="C48" s="30">
        <v>173080.8</v>
      </c>
      <c r="D48" s="30">
        <v>933136.09</v>
      </c>
      <c r="E48" s="30">
        <v>4807280.34</v>
      </c>
      <c r="F48" s="31">
        <v>5.1517462367145184</v>
      </c>
    </row>
    <row r="49" spans="2:6" ht="15.75" x14ac:dyDescent="0.25">
      <c r="B49" s="29" t="s">
        <v>45</v>
      </c>
      <c r="C49" s="30">
        <v>1482289.87</v>
      </c>
      <c r="D49" s="30">
        <v>2113442.65</v>
      </c>
      <c r="E49" s="30">
        <v>8086224.5099999998</v>
      </c>
      <c r="F49" s="31">
        <v>3.8260912875965669</v>
      </c>
    </row>
    <row r="50" spans="2:6" ht="15.75" x14ac:dyDescent="0.25">
      <c r="B50" s="29" t="s">
        <v>46</v>
      </c>
      <c r="C50" s="30">
        <v>990022.26</v>
      </c>
      <c r="D50" s="30">
        <v>3417669.59</v>
      </c>
      <c r="E50" s="30">
        <v>16114191.41</v>
      </c>
      <c r="F50" s="31">
        <v>4.7149646815331847</v>
      </c>
    </row>
    <row r="51" spans="2:6" ht="15.75" x14ac:dyDescent="0.25">
      <c r="B51" s="29" t="s">
        <v>47</v>
      </c>
      <c r="C51" s="30">
        <v>526231.55000000005</v>
      </c>
      <c r="D51" s="30">
        <v>1626281.17</v>
      </c>
      <c r="E51" s="30">
        <v>4015071.5</v>
      </c>
      <c r="F51" s="31">
        <v>2.4688667458407578</v>
      </c>
    </row>
    <row r="52" spans="2:6" ht="15.75" x14ac:dyDescent="0.25">
      <c r="B52" s="29" t="s">
        <v>48</v>
      </c>
      <c r="C52" s="30">
        <v>247519.16</v>
      </c>
      <c r="D52" s="30">
        <v>389012.13</v>
      </c>
      <c r="E52" s="30">
        <v>1117963.1200000001</v>
      </c>
      <c r="F52" s="31">
        <v>2.8738515685873347</v>
      </c>
    </row>
    <row r="53" spans="2:6" ht="15.75" x14ac:dyDescent="0.25">
      <c r="B53" s="29" t="s">
        <v>49</v>
      </c>
      <c r="C53" s="30"/>
      <c r="D53" s="30">
        <v>13179.02</v>
      </c>
      <c r="E53" s="30">
        <v>351210.13</v>
      </c>
      <c r="F53" s="31">
        <v>26.649184081972709</v>
      </c>
    </row>
    <row r="54" spans="2:6" ht="15.75" x14ac:dyDescent="0.25">
      <c r="B54" s="29" t="s">
        <v>50</v>
      </c>
      <c r="C54" s="30">
        <v>1867175.07</v>
      </c>
      <c r="D54" s="30">
        <v>3728375.26</v>
      </c>
      <c r="E54" s="30">
        <v>9850394.5899999999</v>
      </c>
      <c r="F54" s="31">
        <v>2.6420072828184149</v>
      </c>
    </row>
    <row r="55" spans="2:6" ht="15.75" x14ac:dyDescent="0.25">
      <c r="B55" s="29" t="s">
        <v>51</v>
      </c>
      <c r="C55" s="30">
        <v>259089.69</v>
      </c>
      <c r="D55" s="30">
        <v>401692.64</v>
      </c>
      <c r="E55" s="30">
        <v>1199362.8600000001</v>
      </c>
      <c r="F55" s="31">
        <v>2.9857725548568679</v>
      </c>
    </row>
    <row r="56" spans="2:6" ht="15.75" x14ac:dyDescent="0.25">
      <c r="B56" s="29" t="s">
        <v>52</v>
      </c>
      <c r="C56" s="30">
        <v>458873.63</v>
      </c>
      <c r="D56" s="30">
        <v>1099603.57</v>
      </c>
      <c r="E56" s="30">
        <v>3882560.96</v>
      </c>
      <c r="F56" s="31">
        <v>3.530873367390031</v>
      </c>
    </row>
    <row r="57" spans="2:6" ht="15.75" x14ac:dyDescent="0.25">
      <c r="B57" s="29" t="s">
        <v>53</v>
      </c>
      <c r="C57" s="30">
        <v>1593507.3</v>
      </c>
      <c r="D57" s="30">
        <v>2456724.54</v>
      </c>
      <c r="E57" s="30">
        <v>10825195.029999999</v>
      </c>
      <c r="F57" s="31">
        <v>4.4063527895561299</v>
      </c>
    </row>
    <row r="58" spans="2:6" ht="15.75" x14ac:dyDescent="0.25">
      <c r="B58" s="29" t="s">
        <v>54</v>
      </c>
      <c r="C58" s="30">
        <v>510186.17</v>
      </c>
      <c r="D58" s="30">
        <v>1454505.18</v>
      </c>
      <c r="E58" s="30">
        <v>5273396.54</v>
      </c>
      <c r="F58" s="31">
        <v>3.6255605084885296</v>
      </c>
    </row>
    <row r="59" spans="2:6" ht="15.75" x14ac:dyDescent="0.25">
      <c r="B59" s="29" t="s">
        <v>55</v>
      </c>
      <c r="C59" s="30">
        <v>813378.54</v>
      </c>
      <c r="D59" s="30">
        <v>1747581.69</v>
      </c>
      <c r="E59" s="30">
        <v>5443873.3600000003</v>
      </c>
      <c r="F59" s="31">
        <v>3.1150894926119306</v>
      </c>
    </row>
    <row r="60" spans="2:6" ht="15.75" x14ac:dyDescent="0.25">
      <c r="B60" s="29" t="s">
        <v>56</v>
      </c>
      <c r="C60" s="30">
        <v>1617662.51</v>
      </c>
      <c r="D60" s="30">
        <v>2574641.21</v>
      </c>
      <c r="E60" s="30">
        <v>9729512.7300000004</v>
      </c>
      <c r="F60" s="31">
        <v>3.7789780930291257</v>
      </c>
    </row>
    <row r="61" spans="2:6" ht="15.75" x14ac:dyDescent="0.25">
      <c r="B61" s="29" t="s">
        <v>57</v>
      </c>
      <c r="C61" s="30">
        <v>389161.04</v>
      </c>
      <c r="D61" s="30">
        <v>1005042.45</v>
      </c>
      <c r="E61" s="30">
        <v>4056096.9</v>
      </c>
      <c r="F61" s="31">
        <v>4.0357468483047656</v>
      </c>
    </row>
    <row r="62" spans="2:6" ht="15.75" x14ac:dyDescent="0.25">
      <c r="B62" s="29" t="s">
        <v>58</v>
      </c>
      <c r="C62" s="30">
        <v>4827925.58</v>
      </c>
      <c r="D62" s="30">
        <v>6437330.6799999997</v>
      </c>
      <c r="E62" s="30">
        <v>20697519.780000001</v>
      </c>
      <c r="F62" s="31">
        <v>3.2152332711918414</v>
      </c>
    </row>
    <row r="63" spans="2:6" ht="15.75" x14ac:dyDescent="0.25">
      <c r="B63" s="29" t="s">
        <v>59</v>
      </c>
      <c r="C63" s="30">
        <v>234404.94</v>
      </c>
      <c r="D63" s="30">
        <v>383094.89</v>
      </c>
      <c r="E63" s="30">
        <v>1189344.75</v>
      </c>
      <c r="F63" s="31">
        <v>3.1045696015418005</v>
      </c>
    </row>
    <row r="64" spans="2:6" ht="15.75" x14ac:dyDescent="0.25">
      <c r="B64" s="29" t="s">
        <v>60</v>
      </c>
      <c r="C64" s="30">
        <v>550457.97</v>
      </c>
      <c r="D64" s="30">
        <v>1073719.8400000001</v>
      </c>
      <c r="E64" s="30">
        <v>4655996</v>
      </c>
      <c r="F64" s="31">
        <v>4.3363229648434176</v>
      </c>
    </row>
    <row r="65" spans="2:6" ht="15.75" x14ac:dyDescent="0.25">
      <c r="B65" s="29" t="s">
        <v>61</v>
      </c>
      <c r="C65" s="30">
        <v>559826.12</v>
      </c>
      <c r="D65" s="30">
        <v>1673339.61</v>
      </c>
      <c r="E65" s="30">
        <v>4355023.83</v>
      </c>
      <c r="F65" s="31">
        <v>2.6025941201499436</v>
      </c>
    </row>
    <row r="66" spans="2:6" ht="15.75" x14ac:dyDescent="0.25">
      <c r="B66" s="29" t="s">
        <v>62</v>
      </c>
      <c r="C66" s="30">
        <v>1244018.82</v>
      </c>
      <c r="D66" s="30">
        <v>2851347.4</v>
      </c>
      <c r="E66" s="30">
        <v>8752286.6999999993</v>
      </c>
      <c r="F66" s="31">
        <v>3.0695266034577195</v>
      </c>
    </row>
    <row r="67" spans="2:6" ht="15.75" x14ac:dyDescent="0.25">
      <c r="B67" s="29" t="s">
        <v>63</v>
      </c>
      <c r="C67" s="30">
        <v>91227.199999999997</v>
      </c>
      <c r="D67" s="30">
        <v>531219.65</v>
      </c>
      <c r="E67" s="30">
        <v>2118516.9900000002</v>
      </c>
      <c r="F67" s="31">
        <v>3.9880245205537861</v>
      </c>
    </row>
    <row r="68" spans="2:6" ht="15.75" x14ac:dyDescent="0.25">
      <c r="B68" s="29" t="s">
        <v>64</v>
      </c>
      <c r="C68" s="30">
        <v>1893824.51</v>
      </c>
      <c r="D68" s="30">
        <v>4415642.7300000004</v>
      </c>
      <c r="E68" s="30">
        <v>12186268.619999999</v>
      </c>
      <c r="F68" s="31">
        <v>2.759794975532361</v>
      </c>
    </row>
    <row r="69" spans="2:6" ht="15.75" x14ac:dyDescent="0.25">
      <c r="B69" s="29" t="s">
        <v>65</v>
      </c>
      <c r="C69" s="30">
        <v>222638.47</v>
      </c>
      <c r="D69" s="30">
        <v>1325489.44</v>
      </c>
      <c r="E69" s="30">
        <v>3295972.5</v>
      </c>
      <c r="F69" s="31">
        <v>2.4866078902899447</v>
      </c>
    </row>
    <row r="70" spans="2:6" ht="15.75" x14ac:dyDescent="0.25">
      <c r="B70" s="29" t="s">
        <v>66</v>
      </c>
      <c r="C70" s="30">
        <v>598527.31999999995</v>
      </c>
      <c r="D70" s="30">
        <v>1608113.42</v>
      </c>
      <c r="E70" s="30">
        <v>7349581.1100000003</v>
      </c>
      <c r="F70" s="31">
        <v>4.5703126524496023</v>
      </c>
    </row>
    <row r="71" spans="2:6" ht="15.75" x14ac:dyDescent="0.25">
      <c r="B71" s="29" t="s">
        <v>67</v>
      </c>
      <c r="C71" s="30">
        <v>1730790.48</v>
      </c>
      <c r="D71" s="30">
        <v>2145221.92</v>
      </c>
      <c r="E71" s="30">
        <v>8533368.9800000004</v>
      </c>
      <c r="F71" s="31">
        <v>3.9778490516263236</v>
      </c>
    </row>
    <row r="72" spans="2:6" ht="15.75" x14ac:dyDescent="0.25">
      <c r="B72" s="29" t="s">
        <v>68</v>
      </c>
      <c r="C72" s="30">
        <v>1553625.99</v>
      </c>
      <c r="D72" s="30">
        <v>2235120.4</v>
      </c>
      <c r="E72" s="30">
        <v>7780406.0599999996</v>
      </c>
      <c r="F72" s="31">
        <v>3.480978501202888</v>
      </c>
    </row>
    <row r="73" spans="2:6" ht="15.75" x14ac:dyDescent="0.25">
      <c r="B73" s="29" t="s">
        <v>69</v>
      </c>
      <c r="C73" s="30">
        <v>1258182.06</v>
      </c>
      <c r="D73" s="30">
        <v>2625411.79</v>
      </c>
      <c r="E73" s="30">
        <v>9725785.1999999993</v>
      </c>
      <c r="F73" s="31">
        <v>3.7044798979896405</v>
      </c>
    </row>
    <row r="74" spans="2:6" ht="15.75" x14ac:dyDescent="0.25">
      <c r="B74" s="29" t="s">
        <v>70</v>
      </c>
      <c r="C74" s="30">
        <v>340189.93</v>
      </c>
      <c r="D74" s="30">
        <v>1564958.26</v>
      </c>
      <c r="E74" s="30">
        <v>5261424.08</v>
      </c>
      <c r="F74" s="31">
        <v>3.3620219877302033</v>
      </c>
    </row>
    <row r="75" spans="2:6" ht="15.75" x14ac:dyDescent="0.25">
      <c r="B75" s="34" t="s">
        <v>71</v>
      </c>
      <c r="C75" s="32">
        <v>87478258.349999994</v>
      </c>
      <c r="D75" s="32">
        <v>196690953.08000001</v>
      </c>
      <c r="E75" s="32">
        <v>598877095.26999998</v>
      </c>
      <c r="F75" s="33">
        <v>3.0447617742053392</v>
      </c>
    </row>
  </sheetData>
  <conditionalFormatting sqref="C6:E6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6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{3F882E09-D735-42C6-9971-B8EA8AEBE580}</x14:id>
        </ext>
      </extLst>
    </cfRule>
  </conditionalFormatting>
  <conditionalFormatting pivot="1" sqref="C7:E74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F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{09DC462E-EE45-4048-93B9-57182F68A9E8}</x14:id>
        </ext>
      </extLst>
    </cfRule>
  </conditionalFormatting>
  <conditionalFormatting pivot="1" sqref="F7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{5F265DAB-E9AD-428B-BF0C-3B4D53F451E7}</x14:id>
        </ext>
      </extLst>
    </cfRule>
  </conditionalFormatting>
  <pageMargins left="0.7" right="0.7" top="0.75" bottom="0.75" header="0.3" footer="0.3"/>
  <pageSetup paperSize="9" orientation="portrait" horizontalDpi="120" verticalDpi="72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F882E09-D735-42C6-9971-B8EA8AEBE58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</xm:sqref>
        </x14:conditionalFormatting>
        <x14:conditionalFormatting xmlns:xm="http://schemas.microsoft.com/office/excel/2006/main">
          <x14:cfRule type="dataBar" id="{09DC462E-EE45-4048-93B9-57182F68A9E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</xm:sqref>
        </x14:conditionalFormatting>
        <x14:conditionalFormatting xmlns:xm="http://schemas.microsoft.com/office/excel/2006/main" pivot="1">
          <x14:cfRule type="dataBar" id="{5F265DAB-E9AD-428B-BF0C-3B4D53F451E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AA8467-7A98-4389-828D-BAC483222F13}">
  <dimension ref="B1:G29"/>
  <sheetViews>
    <sheetView showGridLines="0" view="pageLayout" zoomScaleNormal="145" workbookViewId="0">
      <selection activeCell="D7" sqref="D7"/>
    </sheetView>
  </sheetViews>
  <sheetFormatPr defaultRowHeight="15" x14ac:dyDescent="0.25"/>
  <cols>
    <col min="2" max="2" width="15.42578125" bestFit="1" customWidth="1"/>
    <col min="3" max="3" width="8.42578125" bestFit="1" customWidth="1"/>
    <col min="4" max="4" width="13.85546875" customWidth="1"/>
    <col min="5" max="5" width="9.85546875" bestFit="1" customWidth="1"/>
    <col min="6" max="6" width="11.42578125" bestFit="1" customWidth="1"/>
    <col min="7" max="7" width="13.5703125" bestFit="1" customWidth="1"/>
  </cols>
  <sheetData>
    <row r="1" spans="2:7" ht="15.75" x14ac:dyDescent="0.25">
      <c r="B1" s="11" t="s">
        <v>78</v>
      </c>
      <c r="C1" s="3"/>
      <c r="D1" s="3"/>
      <c r="E1" s="11" t="s">
        <v>81</v>
      </c>
      <c r="F1" s="11"/>
      <c r="G1" s="3"/>
    </row>
    <row r="2" spans="2:7" ht="15.75" x14ac:dyDescent="0.25">
      <c r="B2" s="27" t="s">
        <v>72</v>
      </c>
      <c r="C2" s="28" t="s" vm="1">
        <v>73</v>
      </c>
      <c r="E2" s="11" t="s">
        <v>82</v>
      </c>
      <c r="F2" s="11"/>
      <c r="G2" s="3"/>
    </row>
    <row r="3" spans="2:7" ht="15.75" x14ac:dyDescent="0.25">
      <c r="B3" s="27" t="s">
        <v>75</v>
      </c>
      <c r="C3" s="28" t="s" vm="3">
        <v>73</v>
      </c>
      <c r="E3" s="3" t="s">
        <v>80</v>
      </c>
      <c r="F3" s="3"/>
      <c r="G3" s="3"/>
    </row>
    <row r="4" spans="2:7" ht="15.75" x14ac:dyDescent="0.25">
      <c r="B4" s="3"/>
      <c r="C4" s="3"/>
      <c r="F4" s="3"/>
      <c r="G4" s="3"/>
    </row>
    <row r="5" spans="2:7" ht="15.75" x14ac:dyDescent="0.25">
      <c r="B5" s="27" t="s">
        <v>83</v>
      </c>
      <c r="C5" s="28" t="s">
        <v>0</v>
      </c>
      <c r="D5" s="28" t="s">
        <v>1</v>
      </c>
      <c r="E5" s="28" t="s">
        <v>2</v>
      </c>
      <c r="F5" s="28" t="s">
        <v>107</v>
      </c>
      <c r="G5" s="28" t="s">
        <v>108</v>
      </c>
    </row>
    <row r="6" spans="2:7" ht="15.75" x14ac:dyDescent="0.25">
      <c r="B6" s="29" t="s">
        <v>87</v>
      </c>
      <c r="C6" s="30">
        <v>3876686.5</v>
      </c>
      <c r="D6" s="30">
        <v>10697994.09</v>
      </c>
      <c r="E6" s="30">
        <v>20991333.73</v>
      </c>
      <c r="F6" s="30">
        <v>-2212702.5500000007</v>
      </c>
      <c r="G6" s="31">
        <v>-9.5358519668716904E-2</v>
      </c>
    </row>
    <row r="7" spans="2:7" ht="15.75" x14ac:dyDescent="0.25">
      <c r="B7" s="29" t="s">
        <v>100</v>
      </c>
      <c r="C7" s="30"/>
      <c r="D7" s="30">
        <v>118281.03</v>
      </c>
      <c r="E7" s="30">
        <v>2840298.27</v>
      </c>
      <c r="F7" s="30">
        <v>-333376.85999999987</v>
      </c>
      <c r="G7" s="31">
        <v>-0.10504441896042456</v>
      </c>
    </row>
    <row r="8" spans="2:7" ht="15.75" x14ac:dyDescent="0.25">
      <c r="B8" s="29" t="s">
        <v>88</v>
      </c>
      <c r="C8" s="30">
        <v>479984.39</v>
      </c>
      <c r="D8" s="30">
        <v>2258843.36</v>
      </c>
      <c r="E8" s="30">
        <v>6950493.5499999998</v>
      </c>
      <c r="F8" s="30">
        <v>-716880.88999999966</v>
      </c>
      <c r="G8" s="31">
        <v>-9.3497571510280861E-2</v>
      </c>
    </row>
    <row r="9" spans="2:7" ht="15.75" x14ac:dyDescent="0.25">
      <c r="B9" s="29" t="s">
        <v>89</v>
      </c>
      <c r="C9" s="30">
        <v>4764382.0599999996</v>
      </c>
      <c r="D9" s="30">
        <v>12170759.43</v>
      </c>
      <c r="E9" s="30">
        <v>35058881.399999999</v>
      </c>
      <c r="F9" s="30">
        <v>-5067398.1600000039</v>
      </c>
      <c r="G9" s="31">
        <v>-0.1262862696359085</v>
      </c>
    </row>
    <row r="10" spans="2:7" ht="15.75" x14ac:dyDescent="0.25">
      <c r="B10" s="29" t="s">
        <v>106</v>
      </c>
      <c r="C10" s="30">
        <v>1425717.75</v>
      </c>
      <c r="D10" s="30">
        <v>5423567.6699999999</v>
      </c>
      <c r="E10" s="30">
        <v>22886336.25</v>
      </c>
      <c r="F10" s="30">
        <v>-2066097.1799999997</v>
      </c>
      <c r="G10" s="31">
        <v>-8.2801430401411538E-2</v>
      </c>
    </row>
    <row r="11" spans="2:7" ht="15.75" x14ac:dyDescent="0.25">
      <c r="B11" s="29" t="s">
        <v>90</v>
      </c>
      <c r="C11" s="30">
        <v>4036469.18</v>
      </c>
      <c r="D11" s="30">
        <v>7471763.3600000003</v>
      </c>
      <c r="E11" s="30">
        <v>25944172.039999999</v>
      </c>
      <c r="F11" s="30">
        <v>-2189637.0400000066</v>
      </c>
      <c r="G11" s="31">
        <v>-7.7829384345847213E-2</v>
      </c>
    </row>
    <row r="12" spans="2:7" ht="15.75" x14ac:dyDescent="0.25">
      <c r="B12" s="29" t="s">
        <v>91</v>
      </c>
      <c r="C12" s="30">
        <v>2563110.11</v>
      </c>
      <c r="D12" s="30">
        <v>4685895.05</v>
      </c>
      <c r="E12" s="30">
        <v>12006271.039999999</v>
      </c>
      <c r="F12" s="30">
        <v>-1527369</v>
      </c>
      <c r="G12" s="31">
        <v>-0.11285722063581648</v>
      </c>
    </row>
    <row r="13" spans="2:7" ht="15.75" x14ac:dyDescent="0.25">
      <c r="B13" s="29" t="s">
        <v>92</v>
      </c>
      <c r="C13" s="30">
        <v>30818546.120000001</v>
      </c>
      <c r="D13" s="30">
        <v>49770031.729999997</v>
      </c>
      <c r="E13" s="30">
        <v>161262512.18000001</v>
      </c>
      <c r="F13" s="30">
        <v>-9551596.819999963</v>
      </c>
      <c r="G13" s="31">
        <v>-5.5918078874854331E-2</v>
      </c>
    </row>
    <row r="14" spans="2:7" ht="15.75" x14ac:dyDescent="0.25">
      <c r="B14" s="29" t="s">
        <v>84</v>
      </c>
      <c r="C14" s="30">
        <v>2524401.4900000002</v>
      </c>
      <c r="D14" s="30">
        <v>6206743.5</v>
      </c>
      <c r="E14" s="30">
        <v>18414576.809999999</v>
      </c>
      <c r="F14" s="30">
        <v>-2381839.4799999967</v>
      </c>
      <c r="G14" s="31">
        <v>-0.11453124647948645</v>
      </c>
    </row>
    <row r="15" spans="2:7" ht="15.75" x14ac:dyDescent="0.25">
      <c r="B15" s="29" t="s">
        <v>93</v>
      </c>
      <c r="C15" s="30">
        <v>2904063.69</v>
      </c>
      <c r="D15" s="30">
        <v>4463460.7300000004</v>
      </c>
      <c r="E15" s="30">
        <v>11717810.460000001</v>
      </c>
      <c r="F15" s="30">
        <v>-1049543.3199999984</v>
      </c>
      <c r="G15" s="31">
        <v>-8.2205235171293148E-2</v>
      </c>
    </row>
    <row r="16" spans="2:7" ht="15.75" x14ac:dyDescent="0.25">
      <c r="B16" s="29" t="s">
        <v>86</v>
      </c>
      <c r="C16" s="30"/>
      <c r="D16" s="30">
        <v>1881281.6</v>
      </c>
      <c r="E16" s="30">
        <v>7922197.0099999998</v>
      </c>
      <c r="F16" s="30">
        <v>-326785.86000000034</v>
      </c>
      <c r="G16" s="31">
        <v>-3.9615291381978626E-2</v>
      </c>
    </row>
    <row r="17" spans="2:7" ht="15.75" x14ac:dyDescent="0.25">
      <c r="B17" s="29" t="s">
        <v>94</v>
      </c>
      <c r="C17" s="30">
        <v>225342.85</v>
      </c>
      <c r="D17" s="30">
        <v>3356013.39</v>
      </c>
      <c r="E17" s="30">
        <v>7984235.1399999997</v>
      </c>
      <c r="F17" s="30">
        <v>-655937.64999999944</v>
      </c>
      <c r="G17" s="31">
        <v>-7.5917191234783105E-2</v>
      </c>
    </row>
    <row r="18" spans="2:7" ht="15.75" x14ac:dyDescent="0.25">
      <c r="B18" s="29" t="s">
        <v>95</v>
      </c>
      <c r="C18" s="30"/>
      <c r="D18" s="30">
        <v>1985436.8</v>
      </c>
      <c r="E18" s="30">
        <v>11402159.76</v>
      </c>
      <c r="F18" s="30">
        <v>-1402308.5700000003</v>
      </c>
      <c r="G18" s="31">
        <v>-0.10951712588600704</v>
      </c>
    </row>
    <row r="19" spans="2:7" ht="15.75" x14ac:dyDescent="0.25">
      <c r="B19" s="29" t="s">
        <v>96</v>
      </c>
      <c r="C19" s="30"/>
      <c r="D19" s="30">
        <v>2478582.35</v>
      </c>
      <c r="E19" s="30">
        <v>13677506.75</v>
      </c>
      <c r="F19" s="30">
        <v>-1435642.7600000016</v>
      </c>
      <c r="G19" s="31">
        <v>-9.4992956898234338E-2</v>
      </c>
    </row>
    <row r="20" spans="2:7" ht="15.75" x14ac:dyDescent="0.25">
      <c r="B20" s="29" t="s">
        <v>101</v>
      </c>
      <c r="C20" s="30">
        <v>624511.51</v>
      </c>
      <c r="D20" s="30">
        <v>4694011.05</v>
      </c>
      <c r="E20" s="30">
        <v>5656740.3200000003</v>
      </c>
      <c r="F20" s="30">
        <v>-524119.02999999933</v>
      </c>
      <c r="G20" s="31">
        <v>-8.4797113204007679E-2</v>
      </c>
    </row>
    <row r="21" spans="2:7" ht="15.75" x14ac:dyDescent="0.25">
      <c r="B21" s="29" t="s">
        <v>97</v>
      </c>
      <c r="C21" s="30">
        <v>5694417.1100000003</v>
      </c>
      <c r="D21" s="30">
        <v>13365181.73</v>
      </c>
      <c r="E21" s="30">
        <v>31857231.300000001</v>
      </c>
      <c r="F21" s="30">
        <v>-2497140.91</v>
      </c>
      <c r="G21" s="31">
        <v>-7.2687717730237633E-2</v>
      </c>
    </row>
    <row r="22" spans="2:7" ht="15.75" x14ac:dyDescent="0.25">
      <c r="B22" s="29" t="s">
        <v>98</v>
      </c>
      <c r="C22" s="30">
        <v>408770.79</v>
      </c>
      <c r="D22" s="30">
        <v>2792885.74</v>
      </c>
      <c r="E22" s="30">
        <v>5189452.4400000004</v>
      </c>
      <c r="F22" s="30">
        <v>-940738.24999999907</v>
      </c>
      <c r="G22" s="31">
        <v>-0.15345986733081532</v>
      </c>
    </row>
    <row r="23" spans="2:7" ht="15.75" x14ac:dyDescent="0.25">
      <c r="B23" s="29" t="s">
        <v>102</v>
      </c>
      <c r="C23" s="30">
        <v>747761.23</v>
      </c>
      <c r="D23" s="30">
        <v>3586722.7</v>
      </c>
      <c r="E23" s="30">
        <v>11829546.960000001</v>
      </c>
      <c r="F23" s="30">
        <v>-507754.55999999866</v>
      </c>
      <c r="G23" s="31">
        <v>-4.1156046901899716E-2</v>
      </c>
    </row>
    <row r="24" spans="2:7" ht="15.75" x14ac:dyDescent="0.25">
      <c r="B24" s="29" t="s">
        <v>99</v>
      </c>
      <c r="C24" s="30">
        <v>12804937.970000001</v>
      </c>
      <c r="D24" s="30">
        <v>17283549.059999999</v>
      </c>
      <c r="E24" s="30">
        <v>48965337.950000003</v>
      </c>
      <c r="F24" s="30">
        <v>-4361315.049999997</v>
      </c>
      <c r="G24" s="31">
        <v>-8.1784901257538081E-2</v>
      </c>
    </row>
    <row r="25" spans="2:7" ht="15.75" x14ac:dyDescent="0.25">
      <c r="B25" s="29" t="s">
        <v>103</v>
      </c>
      <c r="C25" s="30"/>
      <c r="D25" s="30">
        <v>1773783.69</v>
      </c>
      <c r="E25" s="30">
        <v>12618989.83</v>
      </c>
      <c r="F25" s="30">
        <v>-1785178.0700000003</v>
      </c>
      <c r="G25" s="31">
        <v>-0.12393482791879983</v>
      </c>
    </row>
    <row r="26" spans="2:7" ht="15.75" x14ac:dyDescent="0.25">
      <c r="B26" s="29" t="s">
        <v>104</v>
      </c>
      <c r="C26" s="30">
        <v>53347.12</v>
      </c>
      <c r="D26" s="30">
        <v>226086.88</v>
      </c>
      <c r="E26" s="30">
        <v>1767821.3</v>
      </c>
      <c r="F26" s="30">
        <v>-196436.74000000022</v>
      </c>
      <c r="G26" s="31">
        <v>-0.10000556749662086</v>
      </c>
    </row>
    <row r="27" spans="2:7" ht="15.75" x14ac:dyDescent="0.25">
      <c r="B27" s="29" t="s">
        <v>105</v>
      </c>
      <c r="C27" s="30">
        <v>1998158.57</v>
      </c>
      <c r="D27" s="30">
        <v>8078947.71</v>
      </c>
      <c r="E27" s="30">
        <v>34152244.240000002</v>
      </c>
      <c r="F27" s="30">
        <v>-2979488.5399999991</v>
      </c>
      <c r="G27" s="31">
        <v>-8.0241031509437649E-2</v>
      </c>
    </row>
    <row r="28" spans="2:7" ht="15.75" x14ac:dyDescent="0.25">
      <c r="B28" s="29" t="s">
        <v>85</v>
      </c>
      <c r="C28" s="30">
        <v>11527649.91</v>
      </c>
      <c r="D28" s="30">
        <v>31921130.43</v>
      </c>
      <c r="E28" s="30">
        <v>87780946.540000007</v>
      </c>
      <c r="F28" s="30">
        <v>-10235186.649999991</v>
      </c>
      <c r="G28" s="31">
        <v>-0.10442348944902292</v>
      </c>
    </row>
    <row r="29" spans="2:7" ht="15.75" x14ac:dyDescent="0.25">
      <c r="B29" s="37" t="s">
        <v>71</v>
      </c>
      <c r="C29" s="35">
        <v>87478258.349999994</v>
      </c>
      <c r="D29" s="35">
        <v>196690953.08000001</v>
      </c>
      <c r="E29" s="35">
        <v>598877095.26999998</v>
      </c>
      <c r="F29" s="35">
        <v>-54944473.939999938</v>
      </c>
      <c r="G29" s="36">
        <v>-8.4035884601342065E-2</v>
      </c>
    </row>
  </sheetData>
  <conditionalFormatting sqref="C5:E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5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{6122BD59-82C6-40A1-AA90-C3F28ED74268}</x14:id>
        </ext>
      </extLst>
    </cfRule>
  </conditionalFormatting>
  <conditionalFormatting sqref="F5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6:G29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{0607B58D-632E-4F13-9562-4C2BB41232B4}</x14:id>
        </ext>
      </extLst>
    </cfRule>
  </conditionalFormatting>
  <pageMargins left="0.7" right="0.7" top="0.75" bottom="0.75" header="0.3" footer="0.3"/>
  <pageSetup paperSize="9" orientation="portrait" horizontalDpi="120" verticalDpi="72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122BD59-82C6-40A1-AA90-C3F28ED7426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F5</xm:sqref>
        </x14:conditionalFormatting>
        <x14:conditionalFormatting xmlns:xm="http://schemas.microsoft.com/office/excel/2006/main" pivot="1">
          <x14:cfRule type="dataBar" id="{0607B58D-632E-4F13-9562-4C2BB41232B4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G6:G29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A2E48F-E061-432C-AB39-6A7C4D22955B}">
  <dimension ref="B2:H13"/>
  <sheetViews>
    <sheetView showGridLines="0" topLeftCell="A4" zoomScaleNormal="100" workbookViewId="0">
      <selection activeCell="E18" sqref="E18"/>
    </sheetView>
  </sheetViews>
  <sheetFormatPr defaultRowHeight="15" x14ac:dyDescent="0.25"/>
  <cols>
    <col min="2" max="2" width="15.5703125" customWidth="1"/>
    <col min="3" max="3" width="13.42578125" bestFit="1" customWidth="1"/>
    <col min="4" max="4" width="13.42578125" customWidth="1"/>
    <col min="5" max="5" width="8.85546875" bestFit="1" customWidth="1"/>
    <col min="6" max="6" width="15.140625" style="14" bestFit="1" customWidth="1"/>
    <col min="7" max="7" width="9.140625" customWidth="1"/>
  </cols>
  <sheetData>
    <row r="2" spans="2:8" x14ac:dyDescent="0.25">
      <c r="B2" s="15" t="s">
        <v>78</v>
      </c>
      <c r="F2"/>
    </row>
    <row r="3" spans="2:8" x14ac:dyDescent="0.25">
      <c r="B3" s="20" t="s">
        <v>72</v>
      </c>
      <c r="C3" s="21" t="s" vm="1">
        <v>73</v>
      </c>
      <c r="D3" s="2"/>
      <c r="E3" s="15" t="s">
        <v>116</v>
      </c>
      <c r="F3" s="15"/>
      <c r="G3" s="18"/>
      <c r="H3" s="18"/>
    </row>
    <row r="4" spans="2:8" x14ac:dyDescent="0.25">
      <c r="B4" s="20" t="s">
        <v>74</v>
      </c>
      <c r="C4" s="21" t="s" vm="2">
        <v>73</v>
      </c>
      <c r="E4" s="2" t="s">
        <v>115</v>
      </c>
      <c r="F4" s="2"/>
      <c r="G4" s="18"/>
      <c r="H4" s="18"/>
    </row>
    <row r="5" spans="2:8" x14ac:dyDescent="0.25">
      <c r="B5" s="20" t="s">
        <v>75</v>
      </c>
      <c r="C5" s="21" t="s" vm="3">
        <v>73</v>
      </c>
      <c r="E5" s="19" t="s">
        <v>118</v>
      </c>
      <c r="F5" s="17"/>
      <c r="G5" s="18"/>
      <c r="H5" s="18"/>
    </row>
    <row r="6" spans="2:8" ht="16.5" customHeight="1" x14ac:dyDescent="0.25">
      <c r="B6" s="20" t="s">
        <v>120</v>
      </c>
      <c r="C6" s="21" t="s" vm="4">
        <v>73</v>
      </c>
      <c r="E6" t="s">
        <v>119</v>
      </c>
    </row>
    <row r="7" spans="2:8" ht="18.75" customHeight="1" x14ac:dyDescent="0.25">
      <c r="B7" s="2"/>
      <c r="C7" s="2"/>
      <c r="E7" s="2"/>
      <c r="F7" s="2"/>
    </row>
    <row r="8" spans="2:8" ht="15.75" x14ac:dyDescent="0.25">
      <c r="B8" s="21"/>
      <c r="C8" s="20" t="s">
        <v>114</v>
      </c>
      <c r="D8" s="21"/>
      <c r="E8" s="21"/>
      <c r="F8" s="3"/>
    </row>
    <row r="9" spans="2:8" ht="15.75" x14ac:dyDescent="0.25">
      <c r="B9" s="25" t="s">
        <v>117</v>
      </c>
      <c r="C9" s="26" t="s">
        <v>0</v>
      </c>
      <c r="D9" s="26" t="s">
        <v>1</v>
      </c>
      <c r="E9" s="26" t="s">
        <v>2</v>
      </c>
      <c r="F9" s="4" t="s">
        <v>76</v>
      </c>
    </row>
    <row r="10" spans="2:8" ht="15.75" x14ac:dyDescent="0.25">
      <c r="B10" s="22" t="s">
        <v>109</v>
      </c>
      <c r="C10" s="23">
        <v>87478258.349999994</v>
      </c>
      <c r="D10" s="23">
        <v>196690953.08000001</v>
      </c>
      <c r="E10" s="23">
        <v>598877095.26999998</v>
      </c>
      <c r="F10" s="13">
        <f>IFERROR(E10/D10,"")</f>
        <v>3.0447617742053392</v>
      </c>
    </row>
    <row r="11" spans="2:8" ht="15.75" x14ac:dyDescent="0.25">
      <c r="B11" s="22" t="s">
        <v>110</v>
      </c>
      <c r="C11" s="23">
        <v>51238673.833299972</v>
      </c>
      <c r="D11" s="23">
        <v>123371488.19679996</v>
      </c>
      <c r="E11" s="23">
        <v>380714262.18750018</v>
      </c>
      <c r="F11" s="13">
        <f t="shared" ref="F11:F13" si="0">E11/D11</f>
        <v>3.0859177250110794</v>
      </c>
    </row>
    <row r="12" spans="2:8" ht="15.75" x14ac:dyDescent="0.25">
      <c r="B12" s="22" t="s">
        <v>111</v>
      </c>
      <c r="C12" s="23">
        <v>36239584.516700022</v>
      </c>
      <c r="D12" s="23">
        <v>73319464.883200049</v>
      </c>
      <c r="E12" s="23">
        <v>218162833.0824998</v>
      </c>
      <c r="F12" s="13">
        <f t="shared" si="0"/>
        <v>2.9755104381904487</v>
      </c>
    </row>
    <row r="13" spans="2:8" ht="15.75" x14ac:dyDescent="0.25">
      <c r="B13" s="22" t="s">
        <v>112</v>
      </c>
      <c r="C13" s="24">
        <v>0.41426961624802427</v>
      </c>
      <c r="D13" s="24">
        <v>0.37276480557485964</v>
      </c>
      <c r="E13" s="24">
        <v>0.36428648683607184</v>
      </c>
      <c r="F13" s="13">
        <f t="shared" si="0"/>
        <v>0.97725558150342828</v>
      </c>
    </row>
  </sheetData>
  <conditionalFormatting pivot="1" sqref="C10:E10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E12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3:E13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F10:F10485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{510A17E7-0BCD-4754-96E0-63594E6957FF}</x14:id>
        </ext>
      </extLst>
    </cfRule>
  </conditionalFormatting>
  <pageMargins left="0.7" right="0.7" top="0.75" bottom="0.75" header="0.3" footer="0.3"/>
  <pageSetup paperSize="9" orientation="portrait" horizontalDpi="120" verticalDpi="72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10A17E7-0BCD-4754-96E0-63594E6957F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F10:F1048576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65ACBB-0FA2-44EB-BB63-3F2680671DF3}">
  <dimension ref="B2:O62"/>
  <sheetViews>
    <sheetView showGridLines="0" tabSelected="1" topLeftCell="A19" zoomScaleNormal="100" workbookViewId="0">
      <selection activeCell="I36" sqref="I36"/>
    </sheetView>
  </sheetViews>
  <sheetFormatPr defaultRowHeight="15" x14ac:dyDescent="0.25"/>
  <cols>
    <col min="2" max="2" width="15.5703125" customWidth="1"/>
    <col min="3" max="3" width="13.42578125" bestFit="1" customWidth="1"/>
    <col min="4" max="4" width="13.42578125" customWidth="1"/>
    <col min="5" max="5" width="8.85546875" bestFit="1" customWidth="1"/>
    <col min="6" max="6" width="11.140625" style="14" customWidth="1"/>
    <col min="7" max="7" width="9.140625" customWidth="1"/>
    <col min="9" max="9" width="9.7109375" customWidth="1"/>
  </cols>
  <sheetData>
    <row r="2" spans="2:15" x14ac:dyDescent="0.25">
      <c r="B2" s="15" t="s">
        <v>78</v>
      </c>
      <c r="F2"/>
    </row>
    <row r="3" spans="2:15" x14ac:dyDescent="0.25">
      <c r="B3" s="5" t="s">
        <v>72</v>
      </c>
      <c r="C3" s="2" t="s" vm="1">
        <v>73</v>
      </c>
      <c r="D3" s="2"/>
      <c r="E3" s="15" t="s">
        <v>116</v>
      </c>
      <c r="F3" s="17"/>
      <c r="G3" s="18"/>
      <c r="H3" s="18"/>
    </row>
    <row r="4" spans="2:15" x14ac:dyDescent="0.25">
      <c r="B4" s="5" t="s">
        <v>74</v>
      </c>
      <c r="C4" s="2" t="s" vm="2">
        <v>73</v>
      </c>
      <c r="E4" s="2" t="s">
        <v>115</v>
      </c>
      <c r="F4" s="2"/>
      <c r="G4" s="18"/>
      <c r="H4" s="18"/>
    </row>
    <row r="5" spans="2:15" x14ac:dyDescent="0.25">
      <c r="B5" s="5" t="s">
        <v>75</v>
      </c>
      <c r="C5" s="2" t="s" vm="3">
        <v>73</v>
      </c>
      <c r="F5" s="17"/>
      <c r="G5" s="18"/>
      <c r="H5" s="18"/>
    </row>
    <row r="6" spans="2:15" ht="16.5" customHeight="1" x14ac:dyDescent="0.25">
      <c r="B6" s="5" t="s">
        <v>121</v>
      </c>
      <c r="C6" s="2" t="s" vm="5">
        <v>0</v>
      </c>
      <c r="E6" s="16" t="s">
        <v>139</v>
      </c>
      <c r="F6" s="41"/>
    </row>
    <row r="7" spans="2:15" ht="18.75" customHeight="1" x14ac:dyDescent="0.25">
      <c r="B7" s="2"/>
      <c r="C7" s="2"/>
      <c r="E7" s="2"/>
      <c r="F7" s="2"/>
    </row>
    <row r="8" spans="2:15" x14ac:dyDescent="0.25">
      <c r="B8" s="2"/>
      <c r="C8" s="5" t="s">
        <v>138</v>
      </c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</row>
    <row r="9" spans="2:15" x14ac:dyDescent="0.25">
      <c r="B9" s="2"/>
      <c r="C9" s="40" t="s">
        <v>134</v>
      </c>
      <c r="D9" s="40"/>
      <c r="E9" s="40"/>
      <c r="F9" s="40" t="s">
        <v>135</v>
      </c>
      <c r="G9" s="40"/>
      <c r="H9" s="40"/>
      <c r="I9" s="40" t="s">
        <v>136</v>
      </c>
      <c r="J9" s="40"/>
      <c r="K9" s="40"/>
      <c r="L9" s="40" t="s">
        <v>137</v>
      </c>
      <c r="M9" s="40"/>
      <c r="N9" s="40"/>
      <c r="O9" s="40" t="s">
        <v>71</v>
      </c>
    </row>
    <row r="10" spans="2:15" x14ac:dyDescent="0.25">
      <c r="B10" s="9" t="s">
        <v>117</v>
      </c>
      <c r="C10" s="2" t="s">
        <v>133</v>
      </c>
      <c r="D10" s="2" t="s">
        <v>132</v>
      </c>
      <c r="E10" s="2" t="s">
        <v>131</v>
      </c>
      <c r="F10" s="2" t="s">
        <v>124</v>
      </c>
      <c r="G10" s="2" t="s">
        <v>126</v>
      </c>
      <c r="H10" s="2" t="s">
        <v>125</v>
      </c>
      <c r="I10" s="2" t="s">
        <v>129</v>
      </c>
      <c r="J10" s="2" t="s">
        <v>122</v>
      </c>
      <c r="K10" s="2" t="s">
        <v>130</v>
      </c>
      <c r="L10" s="2" t="s">
        <v>128</v>
      </c>
      <c r="M10" s="2" t="s">
        <v>127</v>
      </c>
      <c r="N10" s="2" t="s">
        <v>123</v>
      </c>
      <c r="O10" s="40"/>
    </row>
    <row r="11" spans="2:15" x14ac:dyDescent="0.25">
      <c r="B11" s="6" t="s">
        <v>109</v>
      </c>
      <c r="C11" s="7">
        <v>6462654.7000000002</v>
      </c>
      <c r="D11" s="7">
        <v>8038536.1100000003</v>
      </c>
      <c r="E11" s="7">
        <v>10735791.5</v>
      </c>
      <c r="F11" s="7">
        <v>11436776.859999999</v>
      </c>
      <c r="G11" s="7">
        <v>6521144.4299999997</v>
      </c>
      <c r="H11" s="7">
        <v>6080697.3300000001</v>
      </c>
      <c r="I11" s="7">
        <v>6412201.4000000004</v>
      </c>
      <c r="J11" s="7">
        <v>6321720.7000000002</v>
      </c>
      <c r="K11" s="7">
        <v>6489651.3499999996</v>
      </c>
      <c r="L11" s="7">
        <v>6184359.6699999999</v>
      </c>
      <c r="M11" s="7">
        <v>6483682.7400000002</v>
      </c>
      <c r="N11" s="7">
        <v>6311041.5599999996</v>
      </c>
      <c r="O11" s="7">
        <v>87478258.349999994</v>
      </c>
    </row>
    <row r="12" spans="2:15" x14ac:dyDescent="0.25">
      <c r="B12" s="6" t="s">
        <v>110</v>
      </c>
      <c r="C12" s="7">
        <v>3821557.4640000057</v>
      </c>
      <c r="D12" s="7">
        <v>4664442.4928999906</v>
      </c>
      <c r="E12" s="7">
        <v>6281190.309499993</v>
      </c>
      <c r="F12" s="7">
        <v>6703466.572100006</v>
      </c>
      <c r="G12" s="7">
        <v>3855892.625500001</v>
      </c>
      <c r="H12" s="7">
        <v>3530328.9527000017</v>
      </c>
      <c r="I12" s="7">
        <v>3754043.739599999</v>
      </c>
      <c r="J12" s="7">
        <v>3705249.2085000011</v>
      </c>
      <c r="K12" s="7">
        <v>3842514.6996999956</v>
      </c>
      <c r="L12" s="7">
        <v>3587061.2112000054</v>
      </c>
      <c r="M12" s="7">
        <v>3794151.3340000021</v>
      </c>
      <c r="N12" s="7">
        <v>3698775.2235999997</v>
      </c>
      <c r="O12" s="7">
        <v>51238673.833299994</v>
      </c>
    </row>
    <row r="13" spans="2:15" x14ac:dyDescent="0.25">
      <c r="B13" s="6" t="s">
        <v>111</v>
      </c>
      <c r="C13" s="7">
        <v>2641097.2359999944</v>
      </c>
      <c r="D13" s="7">
        <v>3374093.6171000097</v>
      </c>
      <c r="E13" s="7">
        <v>4454601.190500007</v>
      </c>
      <c r="F13" s="7">
        <v>4733310.2878999934</v>
      </c>
      <c r="G13" s="7">
        <v>2665251.8044999987</v>
      </c>
      <c r="H13" s="7">
        <v>2550368.3772999984</v>
      </c>
      <c r="I13" s="7">
        <v>2658157.6604000013</v>
      </c>
      <c r="J13" s="7">
        <v>2616471.4914999991</v>
      </c>
      <c r="K13" s="7">
        <v>2647136.6503000041</v>
      </c>
      <c r="L13" s="7">
        <v>2597298.4587999946</v>
      </c>
      <c r="M13" s="7">
        <v>2689531.4059999981</v>
      </c>
      <c r="N13" s="7">
        <v>2612266.3363999999</v>
      </c>
      <c r="O13" s="7">
        <v>36239584.5167</v>
      </c>
    </row>
    <row r="14" spans="2:15" x14ac:dyDescent="0.25">
      <c r="B14" s="6" t="s">
        <v>112</v>
      </c>
      <c r="C14" s="8">
        <v>0.40867064056509073</v>
      </c>
      <c r="D14" s="8">
        <v>0.41973980970274072</v>
      </c>
      <c r="E14" s="8">
        <v>0.41492992766299597</v>
      </c>
      <c r="F14" s="8">
        <v>0.4138675035669091</v>
      </c>
      <c r="G14" s="8">
        <v>0.40870921248710923</v>
      </c>
      <c r="H14" s="8">
        <v>0.4194203787643544</v>
      </c>
      <c r="I14" s="8">
        <v>0.41454681389140413</v>
      </c>
      <c r="J14" s="8">
        <v>0.41388596802449673</v>
      </c>
      <c r="K14" s="8">
        <v>0.40790121187327022</v>
      </c>
      <c r="L14" s="8">
        <v>0.41997855839454995</v>
      </c>
      <c r="M14" s="8">
        <v>0.41481539332691009</v>
      </c>
      <c r="N14" s="8">
        <v>0.41392000220008057</v>
      </c>
      <c r="O14" s="8">
        <v>0.414269616248024</v>
      </c>
    </row>
    <row r="17" spans="2:15" x14ac:dyDescent="0.25">
      <c r="B17" s="15" t="s">
        <v>78</v>
      </c>
    </row>
    <row r="18" spans="2:15" x14ac:dyDescent="0.25">
      <c r="B18" s="5" t="s">
        <v>72</v>
      </c>
      <c r="C18" s="2" t="s" vm="1">
        <v>73</v>
      </c>
      <c r="D18" s="2"/>
      <c r="E18" s="15" t="s">
        <v>116</v>
      </c>
      <c r="F18" s="17"/>
      <c r="G18" s="18"/>
      <c r="H18" s="18"/>
    </row>
    <row r="19" spans="2:15" x14ac:dyDescent="0.25">
      <c r="B19" s="5" t="s">
        <v>74</v>
      </c>
      <c r="C19" s="2" t="s" vm="2">
        <v>73</v>
      </c>
      <c r="E19" s="2" t="s">
        <v>115</v>
      </c>
      <c r="F19" s="2"/>
      <c r="G19" s="18"/>
      <c r="H19" s="18"/>
    </row>
    <row r="20" spans="2:15" x14ac:dyDescent="0.25">
      <c r="B20" s="5" t="s">
        <v>75</v>
      </c>
      <c r="C20" s="2" t="s" vm="3">
        <v>73</v>
      </c>
      <c r="F20" s="17"/>
      <c r="G20" s="18"/>
      <c r="H20" s="18"/>
    </row>
    <row r="21" spans="2:15" x14ac:dyDescent="0.25">
      <c r="B21" s="5" t="s">
        <v>121</v>
      </c>
      <c r="C21" s="2" t="s" vm="6">
        <v>1</v>
      </c>
      <c r="E21" s="16" t="s">
        <v>139</v>
      </c>
      <c r="F21" s="41"/>
    </row>
    <row r="22" spans="2:15" x14ac:dyDescent="0.25">
      <c r="B22" s="2"/>
      <c r="C22" s="2"/>
      <c r="E22" s="2"/>
      <c r="F22" s="2"/>
    </row>
    <row r="23" spans="2:15" x14ac:dyDescent="0.25">
      <c r="B23" s="2"/>
      <c r="C23" s="5" t="s">
        <v>138</v>
      </c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</row>
    <row r="24" spans="2:15" x14ac:dyDescent="0.25">
      <c r="B24" s="2"/>
      <c r="C24" s="40" t="s">
        <v>134</v>
      </c>
      <c r="D24" s="40"/>
      <c r="E24" s="40"/>
      <c r="F24" s="40" t="s">
        <v>135</v>
      </c>
      <c r="G24" s="40"/>
      <c r="H24" s="40"/>
      <c r="I24" s="40" t="s">
        <v>136</v>
      </c>
      <c r="J24" s="40"/>
      <c r="K24" s="40"/>
      <c r="L24" s="40" t="s">
        <v>137</v>
      </c>
      <c r="M24" s="40"/>
      <c r="N24" s="40"/>
      <c r="O24" s="40" t="s">
        <v>71</v>
      </c>
    </row>
    <row r="25" spans="2:15" x14ac:dyDescent="0.25">
      <c r="B25" s="9" t="s">
        <v>117</v>
      </c>
      <c r="C25" s="2" t="s">
        <v>133</v>
      </c>
      <c r="D25" s="2" t="s">
        <v>132</v>
      </c>
      <c r="E25" s="2" t="s">
        <v>131</v>
      </c>
      <c r="F25" s="2" t="s">
        <v>124</v>
      </c>
      <c r="G25" s="2" t="s">
        <v>126</v>
      </c>
      <c r="H25" s="2" t="s">
        <v>125</v>
      </c>
      <c r="I25" s="2" t="s">
        <v>129</v>
      </c>
      <c r="J25" s="2" t="s">
        <v>122</v>
      </c>
      <c r="K25" s="2" t="s">
        <v>130</v>
      </c>
      <c r="L25" s="2" t="s">
        <v>128</v>
      </c>
      <c r="M25" s="2" t="s">
        <v>127</v>
      </c>
      <c r="N25" s="2" t="s">
        <v>123</v>
      </c>
      <c r="O25" s="40"/>
    </row>
    <row r="26" spans="2:15" x14ac:dyDescent="0.25">
      <c r="B26" s="6" t="s">
        <v>109</v>
      </c>
      <c r="C26" s="7">
        <v>17101844.789999999</v>
      </c>
      <c r="D26" s="7">
        <v>20625353.16</v>
      </c>
      <c r="E26" s="7">
        <v>28693062.809999999</v>
      </c>
      <c r="F26" s="7">
        <v>29901819.449999999</v>
      </c>
      <c r="G26" s="7">
        <v>17134491.73</v>
      </c>
      <c r="H26" s="7">
        <v>15932938.42</v>
      </c>
      <c r="I26" s="7">
        <v>2111380.75</v>
      </c>
      <c r="J26" s="7">
        <v>7758449.8700000001</v>
      </c>
      <c r="K26" s="7">
        <v>9932571.8499999996</v>
      </c>
      <c r="L26" s="7">
        <v>14882796.6</v>
      </c>
      <c r="M26" s="7">
        <v>16079640.75</v>
      </c>
      <c r="N26" s="7">
        <v>16536602.9</v>
      </c>
      <c r="O26" s="7">
        <v>196690953.08000001</v>
      </c>
    </row>
    <row r="27" spans="2:15" x14ac:dyDescent="0.25">
      <c r="B27" s="6" t="s">
        <v>110</v>
      </c>
      <c r="C27" s="7">
        <v>10642927.749500014</v>
      </c>
      <c r="D27" s="7">
        <v>12833528.905300038</v>
      </c>
      <c r="E27" s="7">
        <v>18066375.183499962</v>
      </c>
      <c r="F27" s="7">
        <v>18894707.73759998</v>
      </c>
      <c r="G27" s="7">
        <v>10666133.077599997</v>
      </c>
      <c r="H27" s="7">
        <v>9920239.5835000146</v>
      </c>
      <c r="I27" s="7">
        <v>1336896.5530999997</v>
      </c>
      <c r="J27" s="7">
        <v>4831348.9012000002</v>
      </c>
      <c r="K27" s="7">
        <v>6209275.3569000158</v>
      </c>
      <c r="L27" s="7">
        <v>9336005.6909999661</v>
      </c>
      <c r="M27" s="7">
        <v>10181585.144699987</v>
      </c>
      <c r="N27" s="7">
        <v>10452464.312899968</v>
      </c>
      <c r="O27" s="7">
        <v>123371488.19679996</v>
      </c>
    </row>
    <row r="28" spans="2:15" x14ac:dyDescent="0.25">
      <c r="B28" s="6" t="s">
        <v>111</v>
      </c>
      <c r="C28" s="7">
        <v>6458917.0404999852</v>
      </c>
      <c r="D28" s="7">
        <v>7791824.2546999622</v>
      </c>
      <c r="E28" s="7">
        <v>10626687.626500037</v>
      </c>
      <c r="F28" s="7">
        <v>11007111.712400019</v>
      </c>
      <c r="G28" s="7">
        <v>6468358.6524000037</v>
      </c>
      <c r="H28" s="7">
        <v>6012698.8364999853</v>
      </c>
      <c r="I28" s="7">
        <v>774484.19690000033</v>
      </c>
      <c r="J28" s="7">
        <v>2927100.9687999999</v>
      </c>
      <c r="K28" s="7">
        <v>3723296.4930999838</v>
      </c>
      <c r="L28" s="7">
        <v>5546790.9090000335</v>
      </c>
      <c r="M28" s="7">
        <v>5898055.605300013</v>
      </c>
      <c r="N28" s="7">
        <v>6084138.5871000327</v>
      </c>
      <c r="O28" s="7">
        <v>73319464.883200049</v>
      </c>
    </row>
    <row r="29" spans="2:15" x14ac:dyDescent="0.25">
      <c r="B29" s="6" t="s">
        <v>112</v>
      </c>
      <c r="C29" s="8">
        <v>0.37767370244622511</v>
      </c>
      <c r="D29" s="8">
        <v>0.37777894973508236</v>
      </c>
      <c r="E29" s="8">
        <v>0.37035738209155084</v>
      </c>
      <c r="F29" s="8">
        <v>0.36810842667301369</v>
      </c>
      <c r="G29" s="8">
        <v>0.37750513725918405</v>
      </c>
      <c r="H29" s="8">
        <v>0.37737538914683044</v>
      </c>
      <c r="I29" s="8">
        <v>0.36681408452738823</v>
      </c>
      <c r="J29" s="8">
        <v>0.37727909799589898</v>
      </c>
      <c r="K29" s="8">
        <v>0.37485724234655138</v>
      </c>
      <c r="L29" s="8">
        <v>0.37269816003532785</v>
      </c>
      <c r="M29" s="8">
        <v>0.36680269770952517</v>
      </c>
      <c r="N29" s="8">
        <v>0.36791949494657289</v>
      </c>
      <c r="O29" s="8">
        <v>0.37276480557485964</v>
      </c>
    </row>
    <row r="35" spans="2:15" x14ac:dyDescent="0.25">
      <c r="B35" s="15" t="s">
        <v>78</v>
      </c>
    </row>
    <row r="36" spans="2:15" x14ac:dyDescent="0.25">
      <c r="B36" s="5" t="s">
        <v>72</v>
      </c>
      <c r="C36" s="2" t="s" vm="1">
        <v>73</v>
      </c>
      <c r="D36" s="2"/>
      <c r="E36" s="15" t="s">
        <v>116</v>
      </c>
      <c r="F36" s="17"/>
      <c r="G36" s="18"/>
      <c r="H36" s="18"/>
    </row>
    <row r="37" spans="2:15" x14ac:dyDescent="0.25">
      <c r="B37" s="5" t="s">
        <v>74</v>
      </c>
      <c r="C37" s="2" t="s" vm="2">
        <v>73</v>
      </c>
      <c r="E37" s="2" t="s">
        <v>115</v>
      </c>
      <c r="F37" s="2"/>
      <c r="G37" s="18"/>
      <c r="H37" s="18"/>
    </row>
    <row r="38" spans="2:15" x14ac:dyDescent="0.25">
      <c r="B38" s="5" t="s">
        <v>75</v>
      </c>
      <c r="C38" s="2" t="s" vm="3">
        <v>73</v>
      </c>
      <c r="F38" s="17"/>
      <c r="G38" s="18"/>
      <c r="H38" s="18"/>
    </row>
    <row r="39" spans="2:15" x14ac:dyDescent="0.25">
      <c r="B39" s="5" t="s">
        <v>121</v>
      </c>
      <c r="C39" s="2" t="s" vm="7">
        <v>2</v>
      </c>
      <c r="E39" s="16" t="s">
        <v>139</v>
      </c>
      <c r="F39" s="41"/>
    </row>
    <row r="40" spans="2:15" x14ac:dyDescent="0.25">
      <c r="B40" s="2"/>
      <c r="C40" s="2"/>
      <c r="E40" s="2"/>
      <c r="F40" s="2"/>
    </row>
    <row r="41" spans="2:15" x14ac:dyDescent="0.25">
      <c r="B41" s="2"/>
      <c r="C41" s="5" t="s">
        <v>138</v>
      </c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</row>
    <row r="42" spans="2:15" x14ac:dyDescent="0.25">
      <c r="B42" s="2"/>
      <c r="C42" s="40" t="s">
        <v>134</v>
      </c>
      <c r="D42" s="40"/>
      <c r="E42" s="40"/>
      <c r="F42" s="40" t="s">
        <v>135</v>
      </c>
      <c r="G42" s="40"/>
      <c r="H42" s="40"/>
      <c r="I42" s="40" t="s">
        <v>136</v>
      </c>
      <c r="J42" s="40"/>
      <c r="K42" s="40"/>
      <c r="L42" s="40" t="s">
        <v>137</v>
      </c>
      <c r="M42" s="40"/>
      <c r="N42" s="40"/>
      <c r="O42" s="40" t="s">
        <v>71</v>
      </c>
    </row>
    <row r="43" spans="2:15" x14ac:dyDescent="0.25">
      <c r="B43" s="9" t="s">
        <v>117</v>
      </c>
      <c r="C43" s="2" t="s">
        <v>133</v>
      </c>
      <c r="D43" s="2" t="s">
        <v>132</v>
      </c>
      <c r="E43" s="2" t="s">
        <v>131</v>
      </c>
      <c r="F43" s="2" t="s">
        <v>124</v>
      </c>
      <c r="G43" s="2" t="s">
        <v>126</v>
      </c>
      <c r="H43" s="2" t="s">
        <v>125</v>
      </c>
      <c r="I43" s="2" t="s">
        <v>129</v>
      </c>
      <c r="J43" s="2" t="s">
        <v>122</v>
      </c>
      <c r="K43" s="2" t="s">
        <v>130</v>
      </c>
      <c r="L43" s="2" t="s">
        <v>128</v>
      </c>
      <c r="M43" s="2" t="s">
        <v>127</v>
      </c>
      <c r="N43" s="2" t="s">
        <v>123</v>
      </c>
      <c r="O43" s="40"/>
    </row>
    <row r="44" spans="2:15" x14ac:dyDescent="0.25">
      <c r="B44" s="6" t="s">
        <v>109</v>
      </c>
      <c r="C44" s="7">
        <v>44817070.079999998</v>
      </c>
      <c r="D44" s="7">
        <v>54591631.43</v>
      </c>
      <c r="E44" s="7">
        <v>74342414.200000003</v>
      </c>
      <c r="F44" s="7">
        <v>78058681.439999998</v>
      </c>
      <c r="G44" s="7">
        <v>44788916.310000002</v>
      </c>
      <c r="H44" s="7">
        <v>41823079.060000002</v>
      </c>
      <c r="I44" s="7">
        <v>43950347.270000003</v>
      </c>
      <c r="J44" s="7">
        <v>43541437.909999996</v>
      </c>
      <c r="K44" s="7">
        <v>44400215.920000002</v>
      </c>
      <c r="L44" s="7">
        <v>41468863.57</v>
      </c>
      <c r="M44" s="7">
        <v>44047274.549999997</v>
      </c>
      <c r="N44" s="7">
        <v>43047163.530000001</v>
      </c>
      <c r="O44" s="7">
        <v>598877095.26999998</v>
      </c>
    </row>
    <row r="45" spans="2:15" x14ac:dyDescent="0.25">
      <c r="B45" s="6" t="s">
        <v>110</v>
      </c>
      <c r="C45" s="7">
        <v>28389759.972799905</v>
      </c>
      <c r="D45" s="7">
        <v>34653627.853799976</v>
      </c>
      <c r="E45" s="7">
        <v>47364021.602899909</v>
      </c>
      <c r="F45" s="7">
        <v>49757549.060299993</v>
      </c>
      <c r="G45" s="7">
        <v>28360377.980600059</v>
      </c>
      <c r="H45" s="7">
        <v>26543564.924999963</v>
      </c>
      <c r="I45" s="7">
        <v>27966289.11459998</v>
      </c>
      <c r="J45" s="7">
        <v>27722116.393400066</v>
      </c>
      <c r="K45" s="7">
        <v>28134310.449799988</v>
      </c>
      <c r="L45" s="7">
        <v>26354468.708999977</v>
      </c>
      <c r="M45" s="7">
        <v>28027929.991900049</v>
      </c>
      <c r="N45" s="7">
        <v>27440246.133400016</v>
      </c>
      <c r="O45" s="7">
        <v>380714262.18749988</v>
      </c>
    </row>
    <row r="46" spans="2:15" x14ac:dyDescent="0.25">
      <c r="B46" s="6" t="s">
        <v>111</v>
      </c>
      <c r="C46" s="7">
        <v>16427310.107200094</v>
      </c>
      <c r="D46" s="7">
        <v>19938003.576200023</v>
      </c>
      <c r="E46" s="7">
        <v>26978392.597100094</v>
      </c>
      <c r="F46" s="7">
        <v>28301132.379700005</v>
      </c>
      <c r="G46" s="7">
        <v>16428538.329399943</v>
      </c>
      <c r="H46" s="7">
        <v>15279514.135000039</v>
      </c>
      <c r="I46" s="7">
        <v>15984058.155400023</v>
      </c>
      <c r="J46" s="7">
        <v>15819321.516599931</v>
      </c>
      <c r="K46" s="7">
        <v>16265905.470200013</v>
      </c>
      <c r="L46" s="7">
        <v>15114394.861000024</v>
      </c>
      <c r="M46" s="7">
        <v>16019344.558099948</v>
      </c>
      <c r="N46" s="7">
        <v>15606917.396599986</v>
      </c>
      <c r="O46" s="7">
        <v>218162833.0825001</v>
      </c>
    </row>
    <row r="47" spans="2:15" x14ac:dyDescent="0.25">
      <c r="B47" s="6" t="s">
        <v>112</v>
      </c>
      <c r="C47" s="8">
        <v>0.36654136644534741</v>
      </c>
      <c r="D47" s="8">
        <v>0.36522087825430688</v>
      </c>
      <c r="E47" s="8">
        <v>0.36289368441171893</v>
      </c>
      <c r="F47" s="8">
        <v>0.36256226543429049</v>
      </c>
      <c r="G47" s="8">
        <v>0.36679919236474023</v>
      </c>
      <c r="H47" s="8">
        <v>0.36533690197892471</v>
      </c>
      <c r="I47" s="8">
        <v>0.36368445639815355</v>
      </c>
      <c r="J47" s="8">
        <v>0.36331646991765443</v>
      </c>
      <c r="K47" s="8">
        <v>0.36634744073109482</v>
      </c>
      <c r="L47" s="8">
        <v>0.36447574299900265</v>
      </c>
      <c r="M47" s="8">
        <v>0.36368526138696017</v>
      </c>
      <c r="N47" s="8">
        <v>0.3625539087081398</v>
      </c>
      <c r="O47" s="8">
        <v>0.36428648683607234</v>
      </c>
    </row>
    <row r="50" spans="2:15" x14ac:dyDescent="0.25">
      <c r="B50" s="15" t="s">
        <v>141</v>
      </c>
    </row>
    <row r="51" spans="2:15" x14ac:dyDescent="0.25">
      <c r="B51" s="40" t="s">
        <v>113</v>
      </c>
      <c r="C51" s="8">
        <f>C44/C26-1</f>
        <v>1.6205985746172824</v>
      </c>
      <c r="D51" s="8">
        <f t="shared" ref="D51:O51" si="0">D44/D26-1</f>
        <v>1.6468216571376275</v>
      </c>
      <c r="E51" s="8">
        <f t="shared" si="0"/>
        <v>1.5909542906688396</v>
      </c>
      <c r="F51" s="8">
        <f t="shared" si="0"/>
        <v>1.6104993901968063</v>
      </c>
      <c r="G51" s="8">
        <f t="shared" si="0"/>
        <v>1.6139623524158075</v>
      </c>
      <c r="H51" s="8">
        <f t="shared" si="0"/>
        <v>1.6249444990951019</v>
      </c>
      <c r="I51" s="8">
        <f t="shared" si="0"/>
        <v>19.815926862078289</v>
      </c>
      <c r="J51" s="8">
        <f t="shared" si="0"/>
        <v>4.6121311137633212</v>
      </c>
      <c r="K51" s="8">
        <f t="shared" si="0"/>
        <v>3.470163074632076</v>
      </c>
      <c r="L51" s="8">
        <f t="shared" si="0"/>
        <v>1.7863623137871816</v>
      </c>
      <c r="M51" s="8">
        <f t="shared" si="0"/>
        <v>1.7393195678205684</v>
      </c>
      <c r="N51" s="8">
        <f t="shared" si="0"/>
        <v>1.6031442969462608</v>
      </c>
      <c r="O51" s="8">
        <f t="shared" si="0"/>
        <v>2.0447617742053392</v>
      </c>
    </row>
    <row r="52" spans="2:15" x14ac:dyDescent="0.25">
      <c r="B52" s="40" t="s">
        <v>140</v>
      </c>
      <c r="C52" s="8">
        <f>C26/C11-1</f>
        <v>1.6462569306077888</v>
      </c>
      <c r="D52" s="8">
        <f t="shared" ref="D52:O52" si="1">D26/D11-1</f>
        <v>1.5658096048535382</v>
      </c>
      <c r="E52" s="8">
        <f t="shared" si="1"/>
        <v>1.6726546254181631</v>
      </c>
      <c r="F52" s="8">
        <f t="shared" si="1"/>
        <v>1.6145320325852714</v>
      </c>
      <c r="G52" s="8">
        <f t="shared" si="1"/>
        <v>1.6275283294101186</v>
      </c>
      <c r="H52" s="8">
        <f t="shared" si="1"/>
        <v>1.6202485595513103</v>
      </c>
      <c r="I52" s="8">
        <f t="shared" si="1"/>
        <v>-0.6707245112419582</v>
      </c>
      <c r="J52" s="8">
        <f t="shared" si="1"/>
        <v>0.22726868809626466</v>
      </c>
      <c r="K52" s="8">
        <f t="shared" si="1"/>
        <v>0.53052472533828809</v>
      </c>
      <c r="L52" s="8">
        <f t="shared" si="1"/>
        <v>1.4065218380159314</v>
      </c>
      <c r="M52" s="8">
        <f t="shared" si="1"/>
        <v>1.4800165885352987</v>
      </c>
      <c r="N52" s="8">
        <f t="shared" si="1"/>
        <v>1.6202652514302254</v>
      </c>
      <c r="O52" s="8">
        <f t="shared" si="1"/>
        <v>1.2484552938061557</v>
      </c>
    </row>
    <row r="53" spans="2:15" x14ac:dyDescent="0.25">
      <c r="B53" s="21"/>
      <c r="C53" s="21"/>
      <c r="E53" s="19"/>
      <c r="F53" s="17"/>
      <c r="G53" s="18"/>
      <c r="H53" s="18"/>
    </row>
    <row r="54" spans="2:15" x14ac:dyDescent="0.25">
      <c r="B54" s="21"/>
      <c r="C54" s="21"/>
      <c r="E54" s="2"/>
      <c r="F54" s="41"/>
    </row>
    <row r="55" spans="2:15" x14ac:dyDescent="0.25">
      <c r="B55" s="2"/>
      <c r="C55" s="2"/>
      <c r="E55" s="2"/>
      <c r="F55" s="2"/>
    </row>
    <row r="56" spans="2:15" x14ac:dyDescent="0.25">
      <c r="F56"/>
    </row>
    <row r="57" spans="2:15" x14ac:dyDescent="0.25">
      <c r="F57"/>
    </row>
    <row r="58" spans="2:15" x14ac:dyDescent="0.25">
      <c r="F58"/>
    </row>
    <row r="59" spans="2:15" x14ac:dyDescent="0.25">
      <c r="F59"/>
    </row>
    <row r="60" spans="2:15" x14ac:dyDescent="0.25">
      <c r="F60"/>
    </row>
    <row r="61" spans="2:15" x14ac:dyDescent="0.25">
      <c r="F61"/>
    </row>
    <row r="62" spans="2:15" x14ac:dyDescent="0.25">
      <c r="F62"/>
    </row>
  </sheetData>
  <conditionalFormatting sqref="F15:F17 F30:F35 F48:F50 F63:F1048576">
    <cfRule type="dataBar" priority="17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{FAC7A863-AD06-43F2-88AE-12DA72F4BCEB}</x14:id>
        </ext>
      </extLst>
    </cfRule>
  </conditionalFormatting>
  <conditionalFormatting pivot="1" sqref="C11:N11">
    <cfRule type="colorScale" priority="1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N13">
    <cfRule type="colorScale" priority="15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4:N14">
    <cfRule type="colorScale" priority="1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6:N26">
    <cfRule type="colorScale" priority="1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7:N28">
    <cfRule type="colorScale" priority="1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9:N29">
    <cfRule type="colorScale" priority="1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4:N44">
    <cfRule type="colorScale" priority="10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5:N46">
    <cfRule type="colorScale" priority="9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47:N47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2:N52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C51:N51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orientation="landscape" horizontalDpi="120" verticalDpi="72"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AC7A863-AD06-43F2-88AE-12DA72F4BCE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F15:F17 F30:F35 F48:F50 F63:F1048576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3 8 d 4 7 3 4 f - 7 4 c b - 4 8 f d - b 2 2 c - 3 0 2 9 8 f 7 1 8 c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0 1 a 0 5 d 7 8 - 3 f 1 8 - 4 b 9 c - b 3 f b - f 2 1 e b d c b 0 f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d 7 a 5 b 4 6 5 - d 0 3 5 - 4 1 1 d - a a 8 9 - 4 7 c 9 d e e e d b 1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 1 7 6 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 d a t e _ m o d i f i e d < / s t r i n g > < / k e y > < v a l u e > < i n t > 2 1 3 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i t e m > < k e y > < s t r i n g > t o t a l _ c o g s < / s t r i n g > < / k e y > < v a l u e > < i n t > 9 0 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 d a t e _ m o d i f i e d 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f 2 b 6 d f d e - 7 2 9 c - 4 d a 3 - b d 7 0 - e 1 b 9 7 7 5 1 d d 8 5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f 2 b 6 d f d e - 7 2 9 c - 4 d a 3 - b d 7 0 - e 1 b 9 7 7 5 1 d d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 1 0 2 < / i n t > < / v a l u e > < / i t e m > < i t e m > < k e y > < s t r i n g > m o n t h < / s t r i n g > < / k e y > < v a l u e > < i n t > 1 5 0 < / i n t > < / v a l u e > < / i t e m > < i t e m > < k e y > < s t r i n g > Y e a r < / s t r i n g > < / k e y > < v a l u e > < i n t > 7 6 < / i n t > < / v a l u e > < / i t e m > < i t e m > < k e y > < s t r i n g > F Y   M o n t h < / s t r i n g > < / k e y > < v a l u e > < i n t > 1 4 7 < / i n t > < / v a l u e > < / i t e m > < i t e m > < k e y > < s t r i n g > F Y < / s t r i n g > < / k e y > < v a l u e > < i n t > 7 2 < / i n t > < / v a l u e > < / i t e m > < i t e m > < k e y > < s t r i n g > m o n t h _ n a m e < / s t r i n g > < / k e y > < v a l u e > < i n t > 1 1 9 < / i n t > < / v a l u e > < / i t e m > < i t e m > < k e y > < s t r i n g > f y _ m o n t h _ n o < / s t r i n g > < / k e y > < v a l u e > < i n t > 1 1 9 < / i n t > < / v a l u e > < / i t e m > < i t e m > < k e y > < s t r i n g > q u a r t e r < / s t r i n g > < / k e y > < v a l u e > < i n t >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i t e m > < k e y > < s t r i n g > m o n t h _ n a m e < / s t r i n g > < / k e y > < v a l u e > < i n t > 5 < / i n t > < / v a l u e > < / i t e m > < i t e m > < k e y > < s t r i n g > f y _ m o n t h _ n o < / s t r i n g > < / k e y > < v a l u e > < i n t > 6 < / i n t > < / v a l u e > < / i t e m > < i t e m > < k e y > < s t r i n g > q u a r t e r 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 T a b l e s \ f a c t _ s a l e s _ m o n t h l y \ C o l u m n s \ d a t e _ m o d i f i e d 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 T a b l e s \ f a c t _ s a l e s _ m o n t h l y \ M e a s u r e s \ N S   t a r g e t 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 1 6 . 2 5 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 2 2 9 < / H e i g h t > < I s E x p a n d e d > t r u e < / I s E x p a n d e d > < L a y e d O u t > t r u e < / L a y e d O u t > < L e f t > 2 6 2 . 0 9 6 1 8 9 4 3 2 3 3 4 3 1 < / L e f t > < T a b I n d e x > 1 < / T a b I n d e x > < T o p > 9 7 < / T o p > < W i d t h > 2 0 3 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 2 1 3 < / H e i g h t > < I s E x p a n d e d > t r u e < / I s E x p a n d e d > < L a y e d O u t > t r u e < / L a y e d O u t > < L e f t > 9 6 9 . 9 0 3 8 1 0 5 6 7 6 6 5 9 1 < / L e f t > < T a b I n d e x > 3 < / T a b I n d e x > < T o p > 1 7 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 4 3 1 < / H e i g h t > < I s E x p a n d e d > t r u e < / I s E x p a n d e d > < L a y e d O u t > t r u e < / L a y e d O u t > < L e f t > 5 7 7 . 8 0 7 6 2 1 1 3 5 3 3 1 6 < / L e f t > < T a b I n d e x > 2 < / T a b I n d e x > < W i d t h > 2 2 3 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 1 8 3 < / H e i g h t > < I s E x p a n d e d > t r u e < / I s E x p a n d e d > < L a y e d O u t > t r u e < / L a y e d O u t > < L e f t > 9 8 6 . 9 0 3 8 1 0 5 6 7 6 6 5 9 1 < / L e f t > < T a b I n d e x > 4 < / T a b I n d e x > < T o p > 2 9 2 . 5 < / T o p > < W i d t h > 1 7 9 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 6 0 6 . 9 0 3 8 1 0 5 6 7 6 6 5 9 1 < / L e f t > < T a b I n d e x > 5 < / T a b I n d e x > < T o p > 5 1 4 . 2 5 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 ( 3 6 3 . 5 9 6 1 8 9 , 8 1 ) .   E n d   p o i n t   2 :   ( 2 1 6 , 7 0 ) 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 3 6 3 . 5 9 6 1 8 9 < / b : _ x > < b : _ y > 8 1 < / b : _ y > < / b : P o i n t > < b : P o i n t > < b : _ x > 3 6 3 . 5 9 6 1 8 9 < / b : _ x > < b : _ y > 7 2 < / b : _ y > < / b : P o i n t > < b : P o i n t > < b : _ x > 3 6 1 . 5 9 6 1 8 9 < / b : _ x > < b : _ y > 7 0 < / b : _ y > < / b : P o i n t > < b : P o i n t > < b : _ x > 2 1 6 . 0 0 0 0 0 0 0 0 0 0 0 0 1 1 < / b : _ x > < b : _ y >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 3 5 5 . 5 9 6 1 8 9 < / b : _ x > < b : _ y > 8 1 < / b : _ y > < / L a b e l L o c a t i o n > < L o c a t i o n   x m l n s : b = " h t t p : / / s c h e m a s . d a t a c o n t r a c t . o r g / 2 0 0 4 / 0 7 / S y s t e m . W i n d o w s " > < b : _ x > 3 6 3 . 5 9 6 1 8 9 < / b : _ x > < b : _ y >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 6 2 < / b : _ y > < / L a b e l L o c a t i o n > < L o c a t i o n   x m l n s : b = " h t t p : / / s c h e m a s . d a t a c o n t r a c t . o r g / 2 0 0 4 / 0 7 / S y s t e m . W i n d o w s " > < b : _ x > 2 0 0 . 0 0 0 0 0 0 0 0 0 0 0 0 1 1 < / b : _ x > < b : _ y > 7 0 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 3 6 3 . 5 9 6 1 8 9 < / b : _ x > < b : _ y > 8 1 < / b : _ y > < / b : P o i n t > < b : P o i n t > < b : _ x > 3 6 3 . 5 9 6 1 8 9 < / b : _ x > < b : _ y > 7 2 < / b : _ y > < / b : P o i n t > < b : P o i n t > < b : _ x > 3 6 1 . 5 9 6 1 8 9 < / b : _ x > < b : _ y > 7 0 < / b : _ y > < / b : P o i n t > < b : P o i n t > < b : _ x > 2 1 6 . 0 0 0 0 0 0 0 0 0 0 0 0 1 1 < / b : _ x > < b : _ y >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 ( 5 6 1 . 8 0 7 6 2 1 1 3 5 3 3 2 , 2 1 5 . 5 ) .   E n d   p o i n t   2 :   ( 4 8 1 . 0 9 6 1 8 9 4 3 2 3 3 4 , 2 1 1 . 5 ) 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 5 6 1 . 8 0 7 6 2 1 1 3 5 3 3 1 6 < / b : _ x > < b : _ y > 2 1 5 . 5 < / b : _ y > < / b : P o i n t > < b : P o i n t > < b : _ x > 5 0 0 . 2 7 4 0 4 7 < / b : _ x > < b : _ y > 2 1 5 . 5 < / b : _ y > < / b : P o i n t > < b : P o i n t > < b : _ x > 4 9 6 . 2 7 4 0 4 7 < / b : _ x > < b : _ y > 2 1 1 . 5 < / b : _ y > < / b : P o i n t > < b : P o i n t > < b : _ x > 4 8 1 . 0 9 6 1 8 9 4 3 2 3 3 4 3 1 < / b : _ x > < b : _ y > 2 1 1 . 5 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 5 6 1 . 8 0 7 6 2 1 1 3 5 3 3 1 6 < / b : _ x > < b : _ y > 2 0 7 . 5 < / b : _ y > < / L a b e l L o c a t i o n > < L o c a t i o n   x m l n s : b = " h t t p : / / s c h e m a s . d a t a c o n t r a c t . o r g / 2 0 0 4 / 0 7 / S y s t e m . W i n d o w s " > < b : _ x > 5 7 7 . 8 0 7 6 2 1 1 3 5 3 3 1 6 < / b : _ x > < b : _ y > 2 1 5 . 5 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 4 6 5 . 0 9 6 1 8 9 4 3 2 3 3 4 3 1 < / b : _ x > < b : _ y > 2 0 3 . 5 < / b : _ y > < / L a b e l L o c a t i o n > < L o c a t i o n   x m l n s : b = " h t t p : / / s c h e m a s . d a t a c o n t r a c t . o r g / 2 0 0 4 / 0 7 / S y s t e m . W i n d o w s " > < b : _ x > 4 6 5 . 0 9 6 1 8 9 4 3 2 3 3 4 3 1 < / b : _ x > < b : _ y > 2 1 1 . 5 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 5 6 1 . 8 0 7 6 2 1 1 3 5 3 3 1 6 < / b : _ x > < b : _ y > 2 1 5 . 5 < / b : _ y > < / b : P o i n t > < b : P o i n t > < b : _ x > 5 0 0 . 2 7 4 0 4 7 < / b : _ x > < b : _ y > 2 1 5 . 5 < / b : _ y > < / b : P o i n t > < b : P o i n t > < b : _ x > 4 9 6 . 2 7 4 0 4 7 < / b : _ x > < b : _ y > 2 1 1 . 5 < / b : _ y > < / b : P o i n t > < b : P o i n t > < b : _ x > 4 8 1 . 0 9 6 1 8 9 4 3 2 3 3 4 3 1 < / b : _ x > < b : _ y > 2 1 1 . 5 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 ( 8 1 6 . 8 0 7 6 2 1 1 3 5 3 3 2 , 2 0 5 . 5 ) .   E n d   p o i n t   2 :   ( 9 5 3 . 9 0 3 8 1 0 5 6 7 6 6 6 , 1 2 3 . 5 ) 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 8 1 6 . 8 0 7 6 2 1 1 3 5 3 3 1 6 < / b : _ x > < b : _ y > 2 0 5 . 5 < / b : _ y > < / b : P o i n t > < b : P o i n t > < b : _ x > 8 8 3 . 3 5 5 7 1 6 < / b : _ x > < b : _ y > 2 0 5 . 5 < / b : _ y > < / b : P o i n t > < b : P o i n t > < b : _ x > 8 8 5 . 3 5 5 7 1 6 < / b : _ x > < b : _ y > 2 0 3 . 5 < / b : _ y > < / b : P o i n t > < b : P o i n t > < b : _ x > 8 8 5 . 3 5 5 7 1 6 < / b : _ x > < b : _ y > 1 2 5 . 5 < / b : _ y > < / b : P o i n t > < b : P o i n t > < b : _ x > 8 8 7 . 3 5 5 7 1 6 < / b : _ x > < b : _ y > 1 2 3 . 5 < / b : _ y > < / b : P o i n t > < b : P o i n t > < b : _ x > 9 5 3 . 9 0 3 8 1 0 5 6 7 6 6 5 9 1 < / b : _ x > < b : _ y > 1 2 3 . 5 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 8 0 0 . 8 0 7 6 2 1 1 3 5 3 3 1 6 < / b : _ x > < b : _ y > 1 9 7 . 5 < / b : _ y > < / L a b e l L o c a t i o n > < L o c a t i o n   x m l n s : b = " h t t p : / / s c h e m a s . d a t a c o n t r a c t . o r g / 2 0 0 4 / 0 7 / S y s t e m . W i n d o w s " > < b : _ x > 8 0 0 . 8 0 7 6 2 1 1 3 5 3 3 1 6 < / b : _ x > < b : _ y > 2 0 5 . 5 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 9 5 3 . 9 0 3 8 1 0 5 6 7 6 6 5 9 1 < / b : _ x > < b : _ y > 1 1 5 . 5 < / b : _ y > < / L a b e l L o c a t i o n > < L o c a t i o n   x m l n s : b = " h t t p : / / s c h e m a s . d a t a c o n t r a c t . o r g / 2 0 0 4 / 0 7 / S y s t e m . W i n d o w s " > < b : _ x > 9 6 9 . 9 0 3 8 1 0 5 6 7 6 6 5 9 1 < / b : _ x > < b : _ y > 1 2 3 . 5 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 8 1 6 . 8 0 7 6 2 1 1 3 5 3 3 1 6 < / b : _ x > < b : _ y > 2 0 5 . 5 < / b : _ y > < / b : P o i n t > < b : P o i n t > < b : _ x > 8 8 3 . 3 5 5 7 1 6 < / b : _ x > < b : _ y > 2 0 5 . 5 < / b : _ y > < / b : P o i n t > < b : P o i n t > < b : _ x > 8 8 5 . 3 5 5 7 1 6 < / b : _ x > < b : _ y > 2 0 3 . 5 < / b : _ y > < / b : P o i n t > < b : P o i n t > < b : _ x > 8 8 5 . 3 5 5 7 1 6 < / b : _ x > < b : _ y > 1 2 5 . 5 < / b : _ y > < / b : P o i n t > < b : P o i n t > < b : _ x > 8 8 7 . 3 5 5 7 1 6 < / b : _ x > < b : _ y > 1 2 3 . 5 < / b : _ y > < / b : P o i n t > < b : P o i n t > < b : _ x > 9 5 3 . 9 0 3 8 1 0 5 6 7 6 6 5 9 1 < / b : _ x > < b : _ y > 1 2 3 . 5 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 ( 8 1 6 . 8 0 7 6 2 1 1 3 5 3 3 2 , 2 2 5 . 5 ) .   E n d   p o i n t   2 :   ( 1 0 7 6 . 4 0 3 8 1 1 , 2 7 6 . 5 ) 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 8 1 6 . 8 0 7 6 2 1 1 3 5 3 3 1 6 < / b : _ x > < b : _ y > 2 2 5 . 5 < / b : _ y > < / b : P o i n t > < b : P o i n t > < b : _ x > 9 3 6 . 6 0 5 7 1 6 < / b : _ x > < b : _ y > 2 2 5 . 5 < / b : _ y > < / b : P o i n t > < b : P o i n t > < b : _ x > 9 3 8 . 6 0 5 7 1 6 < / b : _ x > < b : _ y > 2 2 7 . 5 < / b : _ y > < / b : P o i n t > < b : P o i n t > < b : _ x > 9 3 8 . 6 0 5 7 1 6 < / b : _ x > < b : _ y > 2 5 2 < / b : _ y > < / b : P o i n t > < b : P o i n t > < b : _ x > 9 4 0 . 6 0 5 7 1 6 < / b : _ x > < b : _ y > 2 5 4 < / b : _ y > < / b : P o i n t > < b : P o i n t > < b : _ x > 1 0 7 4 . 4 0 3 8 1 1 < / b : _ x > < b : _ y > 2 5 4 < / b : _ y > < / b : P o i n t > < b : P o i n t > < b : _ x > 1 0 7 6 . 4 0 3 8 1 1 < / b : _ x > < b : _ y > 2 5 6 < / b : _ y > < / b : P o i n t > < b : P o i n t > < b : _ x > 1 0 7 6 . 4 0 3 8 1 1 < / b : _ x > < b : _ y > 2 7 6 . 5 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 8 0 0 . 8 0 7 6 2 1 1 3 5 3 3 1 6 < / b : _ x > < b : _ y > 2 1 7 . 5 < / b : _ y > < / L a b e l L o c a t i o n > < L o c a t i o n   x m l n s : b = " h t t p : / / s c h e m a s . d a t a c o n t r a c t . o r g / 2 0 0 4 / 0 7 / S y s t e m . W i n d o w s " > < b : _ x > 8 0 0 . 8 0 7 6 2 1 1 3 5 3 3 1 6 < / b : _ x > < b : _ y > 2 2 5 . 5 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 1 0 6 8 . 4 0 3 8 1 1 < / b : _ x > < b : _ y > 2 7 6 . 5 < / b : _ y > < / L a b e l L o c a t i o n > < L o c a t i o n   x m l n s : b = " h t t p : / / s c h e m a s . d a t a c o n t r a c t . o r g / 2 0 0 4 / 0 7 / S y s t e m . W i n d o w s " > < b : _ x > 1 0 7 6 . 4 0 3 8 1 1 < / b : _ x > < b : _ y > 2 9 2 . 5 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 8 1 6 . 8 0 7 6 2 1 1 3 5 3 3 1 6 < / b : _ x > < b : _ y > 2 2 5 . 5 < / b : _ y > < / b : P o i n t > < b : P o i n t > < b : _ x > 9 3 6 . 6 0 5 7 1 6 < / b : _ x > < b : _ y > 2 2 5 . 5 < / b : _ y > < / b : P o i n t > < b : P o i n t > < b : _ x > 9 3 8 . 6 0 5 7 1 6 < / b : _ x > < b : _ y > 2 2 7 . 5 < / b : _ y > < / b : P o i n t > < b : P o i n t > < b : _ x > 9 3 8 . 6 0 5 7 1 6 < / b : _ x > < b : _ y > 2 5 2 < / b : _ y > < / b : P o i n t > < b : P o i n t > < b : _ x > 9 4 0 . 6 0 5 7 1 6 < / b : _ x > < b : _ y > 2 5 4 < / b : _ y > < / b : P o i n t > < b : P o i n t > < b : _ x > 1 0 7 4 . 4 0 3 8 1 1 < / b : _ x > < b : _ y > 2 5 4 < / b : _ y > < / b : P o i n t > < b : P o i n t > < b : _ x > 1 0 7 6 . 4 0 3 8 1 1 < / b : _ x > < b : _ y > 2 5 6 < / b : _ y > < / b : P o i n t > < b : P o i n t > < b : _ x > 1 0 7 6 . 4 0 3 8 1 1 < / b : _ x > < b : _ y > 2 7 6 . 5 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 ( 8 2 2 . 9 0 3 8 1 0 5 6 7 6 6 6 , 5 8 9 . 2 5 ) .   E n d   p o i n t   2 :   ( 1 0 7 6 . 4 0 3 8 1 1 , 4 9 1 . 5 ) 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 8 2 2 . 9 0 3 8 1 0 5 6 7 6 6 5 9 1 < / b : _ x > < b : _ y > 5 8 9 . 2 5 < / b : _ y > < / b : P o i n t > < b : P o i n t > < b : _ x > 1 0 7 4 . 4 0 3 8 1 1 < / b : _ x > < b : _ y > 5 8 9 . 2 5 < / b : _ y > < / b : P o i n t > < b : P o i n t > < b : _ x > 1 0 7 6 . 4 0 3 8 1 1 < / b : _ x > < b : _ y > 5 8 7 . 2 5 < / b : _ y > < / b : P o i n t > < b : P o i n t > < b : _ x > 1 0 7 6 . 4 0 3 8 1 1 < / b : _ x > < b : _ y > 4 9 1 . 5 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 8 0 6 . 9 0 3 8 1 0 5 6 7 6 6 5 9 1 < / b : _ x > < b : _ y > 5 8 1 . 2 5 < / b : _ y > < / L a b e l L o c a t i o n > < L o c a t i o n   x m l n s : b = " h t t p : / / s c h e m a s . d a t a c o n t r a c t . o r g / 2 0 0 4 / 0 7 / S y s t e m . W i n d o w s " > < b : _ x > 8 0 6 . 9 0 3 8 1 0 5 6 7 6 6 5 9 1 < / b : _ x > < b : _ y > 5 8 9 . 2 5 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 1 0 6 8 . 4 0 3 8 1 1 < / b : _ x > < b : _ y > 4 7 5 . 5 < / b : _ y > < / L a b e l L o c a t i o n > < L o c a t i o n   x m l n s : b = " h t t p : / / s c h e m a s . d a t a c o n t r a c t . o r g / 2 0 0 4 / 0 7 / S y s t e m . W i n d o w s " > < b : _ x > 1 0 7 6 . 4 0 3 8 1 1 < / b : _ x > < b : _ y > 4 7 5 . 5 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 8 2 2 . 9 0 3 8 1 0 5 6 7 6 6 5 9 1 < / b : _ x > < b : _ y > 5 8 9 . 2 5 < / b : _ y > < / b : P o i n t > < b : P o i n t > < b : _ x > 1 0 7 4 . 4 0 3 8 1 1 < / b : _ x > < b : _ y > 5 8 9 . 2 5 < / b : _ y > < / b : P o i n t > < b : P o i n t > < b : _ x > 1 0 7 6 . 4 0 3 8 1 1 < / b : _ x > < b : _ y > 5 8 7 . 2 5 < / b : _ y > < / b : P o i n t > < b : P o i n t > < b : _ x > 1 0 7 6 . 4 0 3 8 1 1 < / b : _ x > < b : _ y > 4 9 1 . 5 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 ( 5 9 0 . 9 0 3 8 1 0 5 6 7 6 6 6 , 5 8 9 . 2 5 ) .   E n d   p o i n t   2 :   ( 2 1 6 , 5 0 ) 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 5 9 0 . 9 0 3 8 1 0 5 6 7 6 6 5 9 1 < / b : _ x > < b : _ y > 5 8 9 . 2 5 < / b : _ y > < / b : P o i n t > < b : P o i n t > < b : _ x > 5 0 5 . 2 7 4 0 4 7 < / b : _ x > < b : _ y > 5 8 9 . 2 5 < / b : _ y > < / b : P o i n t > < b : P o i n t > < b : _ x > 5 0 3 . 2 7 4 0 4 7 < / b : _ x > < b : _ y > 5 8 7 . 2 5 < / b : _ y > < / b : P o i n t > < b : P o i n t > < b : _ x > 5 0 3 . 2 7 4 0 4 7 < / b : _ x > < b : _ y > 5 2 < / b : _ y > < / b : P o i n t > < b : P o i n t > < b : _ x > 5 0 1 . 2 7 4 0 4 7 < / b : _ x > < b : _ y > 5 0 < / b : _ y > < / b : P o i n t > < b : P o i n t > < b : _ x > 2 1 6 < / b : _ x > < b : _ y >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 5 9 0 . 9 0 3 8 1 0 5 6 7 6 6 5 9 1 < / b : _ x > < b : _ y > 5 8 1 . 2 5 < / b : _ y > < / L a b e l L o c a t i o n > < L o c a t i o n   x m l n s : b = " h t t p : / / s c h e m a s . d a t a c o n t r a c t . o r g / 2 0 0 4 / 0 7 / S y s t e m . W i n d o w s " > < b : _ x > 6 0 6 . 9 0 3 8 1 0 5 6 7 6 6 5 9 1 < / b : _ x > < b : _ y > 5 8 9 . 2 5 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 4 2 < / b : _ y > < / L a b e l L o c a t i o n > < L o c a t i o n   x m l n s : b = " h t t p : / / s c h e m a s . d a t a c o n t r a c t . o r g / 2 0 0 4 / 0 7 / S y s t e m . W i n d o w s " > < b : _ x > 2 0 0 . 0 0 0 0 0 0 0 0 0 0 0 0 1 1 < / b : _ x > < b : _ y > 5 0 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 5 9 0 . 9 0 3 8 1 0 5 6 7 6 6 5 9 1 < / b : _ x > < b : _ y > 5 8 9 . 2 5 < / b : _ y > < / b : P o i n t > < b : P o i n t > < b : _ x > 5 0 5 . 2 7 4 0 4 7 < / b : _ x > < b : _ y > 5 8 9 . 2 5 < / b : _ y > < / b : P o i n t > < b : P o i n t > < b : _ x > 5 0 3 . 2 7 4 0 4 7 < / b : _ x > < b : _ y > 5 8 7 . 2 5 < / b : _ y > < / b : P o i n t > < b : P o i n t > < b : _ x > 5 0 3 . 2 7 4 0 4 7 < / b : _ x > < b : _ y > 5 2 < / b : _ y > < / b : P o i n t > < b : P o i n t > < b : _ x > 5 0 1 . 2 7 4 0 4 7 < / b : _ x > < b : _ y > 5 0 < / b : _ y > < / b : P o i n t > < b : P o i n t > < b : _ x > 2 1 6 < / b : _ x > < b : _ y > 5 0 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 t o t a l _ c o g s < / K e y > < / D i a g r a m O b j e c t K e y > < D i a g r a m O b j e c t K e y > < K e y > M e a s u r e s \ S u m   o f   t o t a l _ c o g s \ T a g I n f o \ F o r m u l a < / K e y > < / D i a g r a m O b j e c t K e y > < D i a g r a m O b j e c t K e y > < K e y > M e a s u r e s \ S u m   o f   t o t a l _ c o g s \ T a g I n f o \ V a l u e 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 M e a s u r e s \ N S   t a r g e t < / K e y > < / D i a g r a m O b j e c t K e y > < D i a g r a m O b j e c t K e y > < K e y > M e a s u r e s \ N S   t a r g e t \ T a g I n f o \ F o r m u l a < / K e y > < / D i a g r a m O b j e c t K e y > < D i a g r a m O b j e c t K e y > < K e y > M e a s u r e s \ N S   t a r g e t \ T a g I n f o \ V a l u e 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  % < / K e y > < / D i a g r a m O b j e c t K e y > < D i a g r a m O b j e c t K e y > < K e y > M e a s u r e s \ 2 0 2 1 - T a r g e t   % \ T a g I n f o \ F o r m u l a < / K e y > < / D i a g r a m O b j e c t K e y > < D i a g r a m O b j e c t K e y > < K e y > M e a s u r e s \ 2 0 2 1 - T a r g e t 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 C o l u m n s \ d a t e < / K e y > < / D i a g r a m O b j e c t K e y > < D i a g r a m O b j e c t K e y > < K e y > C o l u m n s \ d a t e _ m o d i f i e d 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 C o l u m n s \ n e t _ s a l e s _ a m o u n t 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 t o t a l _ c o g s & g t ; - & l t ; M e a s u r e s \ t o t a l _ c o g s & g t ; < / K e y > < / D i a g r a m O b j e c t K e y > < D i a g r a m O b j e c t K e y > < K e y > L i n k s \ & l t ; C o l u m n s \ S u m   o f   t o t a l _ c o g s & g t ; - & l t ; M e a s u r e s \ t o t a l _ c o g s & g t ; \ C O L U M N < / K e y > < / D i a g r a m O b j e c t K e y > < D i a g r a m O b j e c t K e y > < K e y > L i n k s \ & l t ; C o l u m n s \ S u m   o f   t o t a l _ c o g s & g t ; - & l t ; M e a s u r e s \ t o t a l _ c o g s & g t ; \ M E A S U R E 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 t o t a l _ c o g s 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 t o t a l _ c o g s \ T a g I n f o \ F o r m u l a 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 t o t a l _ c o g s \ T a g I n f o \ V a l u e 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 M e a s u r e s \ N S 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 t o t a l _ c o g s & g t ; - & l t ; M e a s u r e s \ t o t a l _ c o g s & g t ; \ M E A S U R E 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D i a g r a m O b j e c t K e y > < K e y > C o l u m n s \ m o n t h _ n a m e 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 d i m _ c u s t o m e r _ 3 8 d 4 7 3 4 f - 7 4 c b - 4 8 f d - b 2 2 c - 3 0 2 9 8 f 7 1 8 c b f 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 d i m _ m a r k e t _ c b 8 4 f 0 7 1 - b 7 7 4 - 4 1 e a - 8 1 9 b - d 4 1 f 2 9 5 8 1 f d 3 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 d i m _ p r o d u c t _ 7 1 c 7 d 2 1 3 - 9 9 1 0 - 4 b 4 3 - 8 9 f 7 - 6 5 d a e 4 a 0 5 2 1 7 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 f a c t _ s a l e s _ m o n t h l y _ d 7 a 5 b 4 6 5 - d 0 3 5 - 4 1 1 d - a a 8 9 - 4 7 c 9 d e e e d b 1 c 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 9 2 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 d i m _ d a t e _ f 2 b 6 d f d e - 7 2 9 c - 4 d a 3 - b d 7 0 - e 1 b 9 7 7 5 1 d d 8 5 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 n s _ t a r g e t s _ 2 0 2 1 _ 0 1 a 0 5 d 7 8 - 3 f 1 8 - 4 b 9 c - b 3 f b - f 2 1 e b d c b 0 f 3 c 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0 f 7 d b b e d - 8 5 e b - 4 c e 7 - 9 9 8 3 - 2 8 f e 4 7 c 4 e 6 a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 N S   t a r g e t < / M e a s u r e N a m e > < D i s p l a y N a m e > N S 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9 c 1 7 5 6 4 - 7 9 6 2 - 4 c 9 f - b 1 2 7 - 2 d 5 3 9 d c f 5 2 1 b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 N S   t a r g e t < / M e a s u r e N a m e > < D i s p l a y N a m e > N S 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D a t a M a s h u p   s q m i d = " c 5 7 7 4 5 2 6 - a c b d - 4 1 2 2 - 9 0 c a - 5 e 5 5 8 1 8 8 a 9 d 9 "   x m l n s = " h t t p : / / s c h e m a s . m i c r o s o f t . c o m / D a t a M a s h u p " > A A A A A L E I A A B Q S w M E F A A C A A g A Q 3 3 B V v u F T v a k A A A A 9 w A A A B I A H A B D b 2 5 m a W c v U G F j a 2 F n Z S 5 4 b W w g o h g A K K A U A A A A A A A A A A A A A A A A A A A A A A A A A A A A h Y 9 N D o I w G E S v Q r q n f y a G k F I W b i U x I R q 3 T a n Y C B + G F s v d X H g k r y B G U X c u 5 8 1 b z N y v N 5 G P b R N d T O 9 s B x l i m K L I g O 4 q C 3 W G B n + I E 5 R L s V H 6 p G o T T T K 4 d H R V h o 7 e n 1 N C Q g g 4 L H D X 1 4 R T y s i + W J f 6 a F q F P r L 9 L 8 c W n F e g D Z J i 9 x o j O W Z 0 i R l L O K a C z F Q U F r 4 G n w Y / 2 x 8 o V k P j h 9 5 I A / G 2 F G S O g r x P y A d Q S w M E F A A C A A g A Q 3 3 B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N 9 w V a w R a X X q w U A A I g e A A A T A B w A R m 9 y b X V s Y X M v U 2 V j d G l v b j E u b S C i G A A o o B Q A A A A A A A A A A A A A A A A A A A A A A A A A A A D V W f 9 P 2 z g U / x 2 J / 8 E y 0 q m V c j 3 S A b e 7 q T 9 w F H R I O 8 Z W N G k C V J n U b a N L 4 s p 2 2 H p V / / d 7 d h L i O P a g D H W C H 0 r 6 n v 2 + v 4 + f U 0 E j G b M M j Y r / 4 b v d n d 0 d M S e c T t A e F i S h A n E 6 x W i A E i p 3 d x D 8 j V j O I w q U M 5 Z M K O + d x b C q g 4 d / 3 g y J J O g 4 I 8 l S x A L 9 x Z i M S L q 4 O f 0 W 0 e R m p I V p r o w j c U O E o L K g 4 u 7 u T p y Z 0 k 0 7 J n E 6 j n I h W U q 5 0 w 7 T 0 K D g 7 f 2 I O T f j h s p I 3 C v / C 3 W r 6 z 1 c + I 0 u i Z z j w Q 8 p w s E F S e k A m / p 6 S t / t + v q E Z Z J m 8 v b B o / N 0 w b i E g J y M P i u D T s R 9 b 8 i i P I V V n Z d 2 O L g e 0 i R O Y 0 n 5 A A c 4 Q C c s y d N M D A 4 D d J p F b B J n s 0 H Y P + w H 6 G P O J B 3 J Z U I H 9 W P v g m X 0 t v t g / C V n K V P G / 0 0 J B E 8 o B 6 7 I H S w s O S W 9 Y / k Z o O t y w X G S j C K S E C 4 G k u e m 7 J M 5 y W a w / m q 5 o L X c K 0 4 y M W U 8 L S x X T C W 9 Z U i w W u H K 9 T E 4 R k G n h M V I 0 m 9 y H a C a 2 2 K k h P 9 L Z Y u 8 S I h U i t u C w N C M J g 3 6 u v b j E 4 W d E Z j 2 m S S 5 4 U l J 1 9 S O 5 W 6 A L + d x E i / m c Q Z 9 V H 1 b F N / K j b y S c A U K g w e z G 5 p T d g 8 i h / k i i S M i q Z G f Y S x k n E W q x C w D z d g U k V s b j e y U a v d 1 Y c o W u 7 p U u K W e L r T 9 t I 4 2 n P X 2 8 5 v n 9 f N G P d f s a O i 3 g h 2 2 G q S g 9 z 3 0 N 7 7 G 2 Q B c m s 2 z I b i E z 0 M X D 0 y I / G 7 8 H 0 S 1 x e B 0 B m f x C 6 J E + G I w Y a o O v b p t n M A Z A X f w x b F X 1 0 M s v N r 6 T 9 Q W P k V d G W E b r p r 6 b K x a c D b J o 2 2 C V a V x S 2 h V q v t p c G W 6 6 8 W r o 9 e K V z X 9 w E M / 9 N C P X i n u l f l 0 D 1 W T + D 4 W N s x p W K Q z V V D t 4 Q k G i B n j y / a 4 V a h p 0 e 8 J j 4 k l a P O Z x 8 J R Z L m 1 0 c Q z J b B N A 8 U 4 h e a a J 8 v x 1 1 j O Q Z L w w c o 0 B j C D 5 w a w b F D M h S i V j Q m Y U 8 V C P c s 4 p e u W P 7 7 Z t + K e Z / L o o K d k a / Z H u W w T M 1 p 5 S V K W 1 x n I 8 v S O c j M H J y S J c p i W w Z f j O w F m S 2 o f a 5 Z X 7 V p e V V Z c a P E 9 E N S w a P 3 c m v Y b 9 / 0 r g 0 c h U q l G 7 x m 0 2 + M I 1 K o 6 T / 4 g 3 p h m v 5 5 f Y L f S / k a a G i Z 6 a 8 b w b 1 T A 5 C f 2 1 W g e R e z Y Z h j S P n D 1 1 u B Y R D R T K G 7 K O 4 s T A P y 2 R J r Q S C p a p 6 k z Q J R E c 6 S g q x Z y P J k o 6 N b 5 q W U A t X C 8 Y 6 u B E C r L o C U n 8 T S m k 0 o q H G Y Q N a Z G h s 6 1 W n E b 4 C X 8 4 S 7 6 B e H f M H w q X u + S T E a S g M / 6 2 x k g Y U d v H Z J l u a / b D f o B 3 n / q x n 8 U N t h b 2 8 B V N o Q 5 F y l G 3 S e N Q A Q r y 0 t P m b 5 5 t G J s / a 5 C M Z N q m h G 6 E 9 I 0 4 L U l x L T + 4 N H w N c N R B c 9 0 1 h n F T 5 S p v n H n X b P c A H l Q Z d 4 V V h v 7 W 6 h W Q m s b 0 u 1 z z z b O H p 6 V Z u c R t y p h W 0 d 7 T y 3 r 9 P f D t 8 E f Q d j t 9 n o u b j 8 M 3 i r u u s 4 A y + 6 p h g X J i q D U 0 V F b 3 8 N 5 X h 2 F a A R n s 4 T + 7 + m H v 5 Y X T M K 1 a N b p B n B C J U n 1 e f p N c q L x X v R O O W f 8 m c O k w z b H S N l O d w Z z u T P Z i v G d w 7 A W X K T d l H q e i c I U X e a I T Z E u b X d T 2 i a A Q G u b 2 Z e a 9 W H a a B X D N 6 9 n o d 8 1 n 7 X K y 5 Y l W E 9 U b m + / U M K f 5 K O O m l 5 t u q Y I n W s t X / l U z x b P n S y a h i l 3 S p 3 O I e L x 8 8 y e F v D Z F 0 e G Y I c m i s q X 4 M A D Y o 9 P D d b R s j I 1 v s Q h 0 C + 8 c K S h U n T b 3 W x s s G D X N T g 0 x I Q e O f b s 4 J C z 2 X F q a S 2 C a d W C i b V N 6 S b O Z m I M X T G j U o w V S D r h t n F n V 7 / c 9 M p r / r N / w b G 0 6 r c H 3 Z d + 3 f j k m 2 4 F 8 t v 4 1 c D z X q 8 1 C + k 7 U R U l / 2 V o 6 6 / / / S + / c P N 3 Q P M S + u J V d V Y K t + v q e 5 f l R 4 r s d 6 P I j g 7 3 9 8 P X X G X O c t r 2 n V 0 t m X I a z + Z S J 8 D B T k m W q 5 z l H M L u W u S H M f z u f 1 B L A Q I t A B Q A A g A I A E N 9 w V b 7 h U 7 2 p A A A A P c A A A A S A A A A A A A A A A A A A A A A A A A A A A B D b 2 5 m a W c v U G F j a 2 F n Z S 5 4 b W x Q S w E C L Q A U A A I A C A B D f c F W D 8 r p q 6 Q A A A D p A A A A E w A A A A A A A A A A A A A A A A D w A A A A W 0 N v b n R l b n R f V H l w Z X N d L n h t b F B L A Q I t A B Q A A g A I A E N 9 w V a w R a X X q w U A A I g e A A A T A A A A A A A A A A A A A A A A A O E B A A B G b 3 J t d W x h c y 9 T Z W N 0 a W 9 u M S 5 t U E s F B g A A A A A D A A M A w g A A A N k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q t k A A A A A A A A i W Q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3 h 1 U W R C N 2 k 2 e V N M W W R L R 0 5 5 W V h n b U N t U n B i V 1 Z 1 Y z J s d m J u T U F B Q U F B Q U F B Q U F B Q U F X d n F U T X B Z Z D B r T z M 3 R X N v d m t y R X h n V m 1 Z V 0 4 w Y 3 d B Q U F R Q U F B Q T 0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C Z 1 l H Q m d Z P S I g L z 4 8 R W 5 0 c n k g V H l w Z T 0 i R m l s b E x h c 3 R V c G R h d G V k I i B W Y W x 1 Z T 0 i Z D I w M j M t M D Y t M D F U M D g 6 N T k 6 N D I u M z U 4 N z U 1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Q a X Z v d E 9 i a m V j d E 5 h b W U i I F Z h b H V l P S J z b W F y a 2 V 0 I H B l c m Z v c m 1 h b m N l I C F z Y W x l c y I g L z 4 8 R W 5 0 c n k g V H l w Z T 0 i U X V l c n l H c m 9 1 c E l E I i B W Y W x 1 Z T 0 i c z Q x M D d i O W I x L T J l Z W U t N D h i M i 1 i N j F k L T I 4 N j M 3 M j Y x N z g y N i I g L z 4 8 R W 5 0 c n k g V H l w Z T 0 i U X V l c n l J R C I g V m F s d W U 9 I n M 1 N m U 2 M z d m Y S 0 z Y W Y 0 L T Q w N z M t O D M z Z C 0 y N z l j M z c 2 O D I w N j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2 N 1 c 3 R v b W V y X 2 N v Z G U m c X V v d D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D a G F u Z 2 V k I F R 5 c G U u e 2 N 1 c 3 R v b W V y L D F 9 J n F 1 b 3 Q 7 L C Z x d W 9 0 O 1 N l Y 3 R p b 2 4 x L 2 R p b V 9 j d X N 0 b 2 1 l c i 9 S Z X B s Y W N l Z C B W Y W x 1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y Z x d W 9 0 O 2 N 1 c 3 R v b W V y X 2 N v Z G U m c X V v d D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N o Y W 5 n Z W Q g V H l w Z S 5 7 Y 3 V z d G 9 t Z X I s M X 0 m c X V v d D s s J n F 1 b 3 Q 7 U 2 V j d G l v b j E v Z G l t X 2 N 1 c 3 R v b W V y L 1 J l c G x h Y 2 V k I F Z h b H V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R G F 0 Y S U y M E F u Y W x 5 c 2 l z J T I w Q m 9 v d G N h b X A l N U N F e G N l b C U 1 Q 1 N h b G V z J T I w Q W 5 h b H l 0 a W N z J T V D Y X N z Z X Q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z L T A 2 L T A x V D A 4 O j U 5 O j Q 1 L j M y N z Y 2 N z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Q a X Z v d E 9 i a m V j d E 5 h b W U i I F Z h b H V l P S J z b W F y a 2 V 0 I H B l c m Z v c m 1 h b m N l I C F z Y W x l c y I g L z 4 8 R W 5 0 c n k g V H l w Z T 0 i U X V l c n l H c m 9 1 c E l E I i B W Y W x 1 Z T 0 i c z Q x M D d i O W I x L T J l Z W U t N D h i M i 1 i N j F k L T I 4 N j M 3 M j Y x N z g y N i I g L z 4 8 R W 5 0 c n k g V H l w Z T 0 i U X V l c n l J R C I g V m F s d W U 9 I n M 1 M 2 Z k Y T R k M S 0 5 N D c 4 L T Q z Y W M t Y j A 5 Y y 0 4 M W E 3 Y z B l O T Q x O T k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U m V w b G F j Z W Q g V m F s d W U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T I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1 J l c G x h Y 2 V k I F Z h b H V l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y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R G F 0 Y S U y M E F u Y W x 5 c 2 l z J T I w Q m 9 v d G N h b X A l N U N F e G N l b C U 1 Q 1 N h b G V z J T I w Q W 5 h b H l 0 a W N z J T V D Y X N z Z X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M y 0 w N i 0 w M V Q w O D o 1 O T o 0 O C 4 x N z E 1 M T U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B p d m 9 0 T 2 J q Z W N 0 T m F t Z S I g V m F s d W U 9 I n N t Y X J r Z X Q g c G V y Z m 9 y b W F u Y 2 U g I X N h b G V z I i A v P j x F b n R y e S B U e X B l P S J R d W V y e U d y b 3 V w S U Q i I F Z h b H V l P S J z N D E w N 2 I 5 Y j E t M m V l Z S 0 0 O G I y L W I 2 M W Q t M j g 2 M z c y N j E 3 O D I 2 I i A v P j x F b n R y e S B U e X B l P S J R d W V y e U l E I i B W Y W x 1 Z T 0 i c 2 Z l Z m M 3 M G I 5 L T Z k M D Q t N G J i M y 0 5 M m J j L W Q 5 N D k z Y z F i Z D V i Z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c H J v Z H V j d F 9 j b 2 R l J n F 1 b 3 Q 7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s m c X V v d D t w c m 9 k d W N 0 X 2 N v Z G U m c X V v d D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R h d G E l M j B B b m F s e X N p c y U y M E J v b 3 R j Y W 1 w J T V D R X h j Z W w l N U N T Y W x l c y U y M E F u Y W x 5 d G l j c y U 1 Q 2 F z c 2 V 0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Z Z W F y J n F 1 b 3 Q 7 L C Z x d W 9 0 O 0 Z Z I E 1 v b n R o J n F 1 b 3 Q 7 L C Z x d W 9 0 O 0 Z Z J n F 1 b 3 Q 7 X S I g L z 4 8 R W 5 0 c n k g V H l w Z T 0 i R m l s b E N v b H V t b l R 5 c G V z I i B W Y W x 1 Z T 0 i c 0 N R a 0 d D U V k 9 I i A v P j x F b n R y e S B U e X B l P S J G a W x s T G F z d F V w Z G F 0 Z W Q i I F Z h b H V l P S J k M j A y M y 0 w N S 0 z M V Q w N z o 1 M j o z M y 4 y O T k x O T Y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l E I i B W Y W x 1 Z T 0 i c z M y N T U 3 O D B j L T k 5 M T I t N D Q y M C 0 4 Y T c 2 L W R k Y 2 U 5 N T E 2 O T F m N i I g L z 4 8 R W 5 0 c n k g V H l w Z T 0 i U G l 2 b 3 R P Y m p l Y 3 R O Y W 1 l I i B W Y W x 1 Z T 0 i c 2 1 h c m t l d C B w Z X J m b 3 J t Y W 5 j Z S A h c 2 F s Z X M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W W V h c i w y f S Z x d W 9 0 O y w m c X V v d D t T Z W N 0 a W 9 u M S 9 k a W 1 f Z G F 0 Z S 9 D a G F u Z 2 V k I F R 5 c G U y L n t G W S B N b 2 5 0 a C w z f S Z x d W 9 0 O y w m c X V v d D t T Z W N 0 a W 9 u M S 9 k a W 1 f Z G F 0 Z S 9 D a G F u Z 2 V k I F R 5 c G U z L n t G W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1 l l Y X I s M n 0 m c X V v d D s s J n F 1 b 3 Q 7 U 2 V j d G l v b j E v Z G l t X 2 R h d G U v Q 2 h h b m d l Z C B U e X B l M i 5 7 R l k g T W 9 u d G g s M 3 0 m c X V v d D s s J n F 1 b 3 Q 7 U 2 V j d G l v b j E v Z G l t X 2 R h d G U v Q 2 h h b m d l Z C B U e X B l M y 5 7 R l k s N H 0 m c X V v d D t d L C Z x d W 9 0 O 1 J l b G F 0 a W 9 u c 2 h p c E l u Z m 8 m c X V v d D s 6 W 1 1 9 I i A v P j x F b n R y e S B U e X B l P S J R d W V y e U d y b 3 V w S U Q i I F Z h b H V l P S J z N D E w N 2 I 5 Y j E t M m V l Z S 0 0 O G I y L W I 2 M W Q t M j g 2 M z c y N j E 3 O D I 2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1 J l c G x h Y 2 V k I F Z h b H V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1 J l c G x h Y 2 V k I F Z h b H V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D b 2 x 1 b W 5 U e X B l c y I g V m F s d W U 9 I n N C Z 2 t G I i A v P j x F b n R y e S B U e X B l P S J G a W x s T G F z d F V w Z G F 0 Z W Q i I F Z h b H V l P S J k M j A y M y 0 w N S 0 z M V Q w O T o 1 O T o z O C 4 x M z A 0 O T c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2 I i A v P j x F b n R y e S B U e X B l P S J B Z G R l Z F R v R G F 0 Y U 1 v Z G V s I i B W Y W x 1 Z T 0 i b D E i I C 8 + P E V u d H J 5 I F R 5 c G U 9 I l J l Y 2 9 2 Z X J 5 V G F y Z 2 V 0 U 2 h l Z X Q i I F Z h b H V l P S J z b n N f d G F y Z 2 V 0 c 1 8 y M D I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M z I 5 M 2 Z h N W E t M W Q 5 N i 0 0 M 2 Q y L W I 3 Z W M t N G I y O G J l N G F j N G M 2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N i 0 w M V Q w O T o w N T o z O C 4 z N z Y 1 O T c 2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D b 2 x 1 b W 5 U e X B l c y I g V m F s d W U 9 I n N F Q V l H Q n d j S E J n P T 0 i I C 8 + P E V u d H J 5 I F R 5 c G U 9 I k Z p b G x M Y X N 0 V X B k Y X R l Z C I g V m F s d W U 9 I m Q y M D I z L T A 1 L T M w V D E 3 O j E 0 O j E 4 L j E z M j M 4 N T R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b H V t b l R 5 c G V z I i B W Y W x 1 Z T 0 i c 0 N R a 0 d C Z 0 1 G Q l F V P S I g L z 4 8 R W 5 0 c n k g V H l w Z T 0 i R m l s b E x h c 3 R V c G R h d G V k I i B W Y W x 1 Z T 0 i Z D I w M j M t M D Y t M D F U M D k 6 M D U 6 M z Y u N D E 4 O T U 1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G a W x s Q 2 9 s d W 1 u T m F t Z X M i I F Z h b H V l P S J z W y Z x d W 9 0 O 2 R h d G U m c X V v d D s s J n F 1 b 3 Q 7 Z G F 0 Z V 9 t b 2 R p Z m l l Z C Z x d W 9 0 O y w m c X V v d D t w c m 9 k d W N 0 X 2 N v Z G U m c X V v d D s s J n F 1 b 3 Q 7 Y 3 V z d G 9 t Z X J f Y 2 9 k Z S Z x d W 9 0 O y w m c X V v d D t R d H k m c X V v d D s s J n F 1 b 3 Q 7 Z n J l a W d o d F 9 j b 3 N 0 J n F 1 b 3 Q 7 L C Z x d W 9 0 O 2 1 h b n V m Y W N 0 d X J p b m d f Y 2 9 z d C Z x d W 9 0 O y w m c X V v d D t u Z X R f c 2 F s Z X N f Y W 1 v d W 5 0 J n F 1 b 3 Q 7 X S I g L z 4 8 R W 5 0 c n k g V H l w Z T 0 i U X V l c n l J R C I g V m F s d W U 9 I n M 2 N j N k Z j V m M S 0 w Z m U w L T R m N D U t Y j Y 4 N i 0 3 Z j c x O D l l Z W Z i N W Q i I C 8 + P E V u d H J 5 I F R 5 c G U 9 I l B p d m 9 0 T 2 J q Z W N 0 T m F t Z S I g V m F s d W U 9 I n N t Y X J r Z X Q g c G V y Z m 9 y b W F u Y 2 U g I X N h b G V z I i A v P j x F b n R y e S B U e X B l P S J G a W x s U 3 R h d H V z I i B W Y W x 1 Z T 0 i c 0 N v b X B s Z X R l I i A v P j x F b n R y e S B U e X B l P S J R d W V y e U d y b 3 V w S U Q i I F Z h b H V l P S J z M z I 5 M 2 Z h N W E t M W Q 5 N i 0 0 M 2 Q y L W I 3 Z W M t N G I y O G J l N G F j N G M 2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y 5 7 Z G F 0 Z S w w f S Z x d W 9 0 O y w m c X V v d D t T Z W N 0 a W 9 u M S 9 m Y W N 0 X 3 N h b G V z X 2 1 v b n R o b H k v Q 2 h h b m d l Z C B U e X B l N C 5 7 Z G F 0 Z V 9 t b 2 R p Z m l l Z C w 3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T E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z L n t k Y X R l L D B 9 J n F 1 b 3 Q 7 L C Z x d W 9 0 O 1 N l Y 3 R p b 2 4 x L 2 Z h Y 3 R f c 2 F s Z X N f b W 9 u d G h s e S 9 D a G F u Z 2 V k I F R 5 c G U 0 L n t k Y X R l X 2 1 v Z G l m a W V k L D d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M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l M j B 3 a X R o J T I w T G 9 j Y W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S Z W 9 y Z G V y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z O 7 T 3 t r W N D u h 3 o S e S S G l g A A A A A A g A A A A A A E G Y A A A A B A A A g A A A A n 9 5 y l w y U o T t H L 4 1 i e Z 6 a S e F q A T 1 N d C 2 C y 2 m 3 T N x O y A w A A A A A D o A A A A A C A A A g A A A A P I p L M p i s C U 9 l B Q N w m F r Y H d n n F j 8 u R g i 0 z + S s t X 5 y s q d Q A A A A l w G 7 l 3 5 n R l u C T I d P O o 4 1 x 9 h r W q C 8 z i Y S J i s L k C G 9 h J 7 a x n 0 / D Q 7 U 7 B r i Z F x G w a F 6 l F 8 Z d W 7 s Z H 3 E O g 4 7 8 Z P + a Z U O l V U w 3 x n u v J S T 8 o T 2 e J R A A A A A z T 2 i e N j N Z I 3 v 7 Y 0 5 g w y C e Z V g J 8 / m y e N u h v O Z n a d L Z K m + g 0 G x M g c p J a N q 6 r X Z + w z + T v C V 4 C R P D 0 Z A 7 D Q e 4 e k U 8 A = = < / D a t a M a s h u p > 
</file>

<file path=customXml/item20.xml>��< ? x m l   v e r s i o n = " 1 . 0 "   e n c o d i n g = " U T F - 1 6 " ? > < G e m i n i   x m l n s = " h t t p : / / g e m i n i / p i v o t c u s t o m i z a t i o n / d b 7 3 e 8 6 a - 3 d c a - 4 f 9 3 - 8 0 d 8 - 8 d 3 0 d c 8 1 9 1 5 c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 N S   t a r g e t < / M e a s u r e N a m e > < D i s p l a y N a m e > N S 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0 6 0 4 c c 2 - f 4 c 0 - 4 d 9 a - a b 4 f - b b c c 0 1 3 a b d 1 f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 N S   t a r g e t < / M e a s u r e N a m e > < D i s p l a y N a m e > N S 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0 2 b 8 7 e e d - d 0 1 3 - 4 0 3 5 - a a 3 1 - 7 9 3 8 c 9 5 3 8 b 9 f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 N S   t a r g e t < / M e a s u r e N a m e > < D i s p l a y N a m e > N S 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9 9 e 8 5 f f f - a 4 c c - 4 d 8 a - 9 9 c 8 - 2 1 2 e 8 1 e 0 c 7 f f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 N S   t a r g e t < / M e a s u r e N a m e > < D i s p l a y N a m e > N S 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b d c 9 9 3 7 - a c a c - 4 5 2 9 - 8 f 6 7 - 6 7 6 a b 4 7 7 1 c 7 3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 N S   t a r g e t < / M e a s u r e N a m e > < D i s p l a y N a m e > N S 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 G r o s s   M a r g i n   % < / M e a s u r e N a m e > < D i s p l a y N a m e > G r o s s   M a r g i n 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8 3 4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 2 0 2 3 - 0 6 - 0 2 T 2 3 : 2 6 : 1 3 . 0 7 2 2 8 7 2 + 0 6 : 3 0 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8 d 4 7 3 4 f - 7 4 c b - 4 8 f d - b 2 2 c - 3 0 2 9 8 f 7 1 8 c b f , d i m _ m a r k e t _ c b 8 4 f 0 7 1 - b 7 7 4 - 4 1 e a - 8 1 9 b - d 4 1 f 2 9 5 8 1 f d 3 , d i m _ p r o d u c t _ 7 1 c 7 d 2 1 3 - 9 9 1 0 - 4 b 4 3 - 8 9 f 7 - 6 5 d a e 4 a 0 5 2 1 7 , f a c t _ s a l e s _ m o n t h l y _ d 7 a 5 b 4 6 5 - d 0 3 5 - 4 1 1 d - a a 8 9 - 4 7 c 9 d e e e d b 1 c , d i m _ d a t e _ f 2 b 6 d f d e - 7 2 9 c - 4 d a 3 - b d 7 0 - e 1 b 9 7 7 5 1 d d 8 5 , n s _ t a r g e t s _ 2 0 2 1 _ 0 1 a 0 5 d 7 8 - 3 f 1 8 - 4 b 9 c - b 3 f b - f 2 1 e b d c b 0 f 3 c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c b 8 4 f 0 7 1 - b 7 7 4 - 4 1 e a - 8 1 9 b - d 4 1 f 2 9 5 8 1 f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7 1 c 7 d 2 1 3 - 9 9 1 0 - 4 b 4 3 - 8 9 f 7 - 6 5 d a e 4 a 0 5 2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2C889DB3-24FF-4FC8-98B9-139B014F0BD7}">
  <ds:schemaRefs/>
</ds:datastoreItem>
</file>

<file path=customXml/itemProps10.xml><?xml version="1.0" encoding="utf-8"?>
<ds:datastoreItem xmlns:ds="http://schemas.openxmlformats.org/officeDocument/2006/customXml" ds:itemID="{054D1E12-1678-4334-BB6A-F5D5351EB384}">
  <ds:schemaRefs/>
</ds:datastoreItem>
</file>

<file path=customXml/itemProps11.xml><?xml version="1.0" encoding="utf-8"?>
<ds:datastoreItem xmlns:ds="http://schemas.openxmlformats.org/officeDocument/2006/customXml" ds:itemID="{6D3CC6E1-89DA-48B5-8A24-BEEA033D5F35}">
  <ds:schemaRefs/>
</ds:datastoreItem>
</file>

<file path=customXml/itemProps12.xml><?xml version="1.0" encoding="utf-8"?>
<ds:datastoreItem xmlns:ds="http://schemas.openxmlformats.org/officeDocument/2006/customXml" ds:itemID="{71F300A5-C898-48C5-9141-919162FB2C2B}">
  <ds:schemaRefs/>
</ds:datastoreItem>
</file>

<file path=customXml/itemProps13.xml><?xml version="1.0" encoding="utf-8"?>
<ds:datastoreItem xmlns:ds="http://schemas.openxmlformats.org/officeDocument/2006/customXml" ds:itemID="{51AB8A10-01CE-4A27-B45A-DECC7249EB1B}">
  <ds:schemaRefs/>
</ds:datastoreItem>
</file>

<file path=customXml/itemProps14.xml><?xml version="1.0" encoding="utf-8"?>
<ds:datastoreItem xmlns:ds="http://schemas.openxmlformats.org/officeDocument/2006/customXml" ds:itemID="{652E35B3-0F03-4C77-9693-BB264E22151B}">
  <ds:schemaRefs/>
</ds:datastoreItem>
</file>

<file path=customXml/itemProps15.xml><?xml version="1.0" encoding="utf-8"?>
<ds:datastoreItem xmlns:ds="http://schemas.openxmlformats.org/officeDocument/2006/customXml" ds:itemID="{2D0B44B7-FC0F-4016-8C28-EF32C5A6D1ED}">
  <ds:schemaRefs/>
</ds:datastoreItem>
</file>

<file path=customXml/itemProps16.xml><?xml version="1.0" encoding="utf-8"?>
<ds:datastoreItem xmlns:ds="http://schemas.openxmlformats.org/officeDocument/2006/customXml" ds:itemID="{632A892C-5183-49BE-B3E4-B60F3AB13FAD}">
  <ds:schemaRefs/>
</ds:datastoreItem>
</file>

<file path=customXml/itemProps17.xml><?xml version="1.0" encoding="utf-8"?>
<ds:datastoreItem xmlns:ds="http://schemas.openxmlformats.org/officeDocument/2006/customXml" ds:itemID="{F24436E4-DEB9-4198-8612-520334C2B298}">
  <ds:schemaRefs/>
</ds:datastoreItem>
</file>

<file path=customXml/itemProps18.xml><?xml version="1.0" encoding="utf-8"?>
<ds:datastoreItem xmlns:ds="http://schemas.openxmlformats.org/officeDocument/2006/customXml" ds:itemID="{247340D7-9E32-4D6A-AA0C-3F6C14DD3403}">
  <ds:schemaRefs/>
</ds:datastoreItem>
</file>

<file path=customXml/itemProps19.xml><?xml version="1.0" encoding="utf-8"?>
<ds:datastoreItem xmlns:ds="http://schemas.openxmlformats.org/officeDocument/2006/customXml" ds:itemID="{B5B00BEC-0169-4086-A3B0-4D2A535F2547}">
  <ds:schemaRefs/>
</ds:datastoreItem>
</file>

<file path=customXml/itemProps2.xml><?xml version="1.0" encoding="utf-8"?>
<ds:datastoreItem xmlns:ds="http://schemas.openxmlformats.org/officeDocument/2006/customXml" ds:itemID="{10F368AF-C4A5-4FD2-B473-AC6E014ACC02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8A779983-A4C5-4B59-B86D-908AB73BCAF4}">
  <ds:schemaRefs/>
</ds:datastoreItem>
</file>

<file path=customXml/itemProps21.xml><?xml version="1.0" encoding="utf-8"?>
<ds:datastoreItem xmlns:ds="http://schemas.openxmlformats.org/officeDocument/2006/customXml" ds:itemID="{BF0CA7D2-E985-4E68-8E07-6A0B7CF4206E}">
  <ds:schemaRefs/>
</ds:datastoreItem>
</file>

<file path=customXml/itemProps22.xml><?xml version="1.0" encoding="utf-8"?>
<ds:datastoreItem xmlns:ds="http://schemas.openxmlformats.org/officeDocument/2006/customXml" ds:itemID="{46BA2A17-8E44-4F7B-A873-51B512C9B6DD}">
  <ds:schemaRefs/>
</ds:datastoreItem>
</file>

<file path=customXml/itemProps23.xml><?xml version="1.0" encoding="utf-8"?>
<ds:datastoreItem xmlns:ds="http://schemas.openxmlformats.org/officeDocument/2006/customXml" ds:itemID="{64F08911-8052-49F8-9801-51AB95A52DF5}">
  <ds:schemaRefs/>
</ds:datastoreItem>
</file>

<file path=customXml/itemProps24.xml><?xml version="1.0" encoding="utf-8"?>
<ds:datastoreItem xmlns:ds="http://schemas.openxmlformats.org/officeDocument/2006/customXml" ds:itemID="{C1B998ED-1071-43B3-81E3-DDA6FD952728}">
  <ds:schemaRefs/>
</ds:datastoreItem>
</file>

<file path=customXml/itemProps25.xml><?xml version="1.0" encoding="utf-8"?>
<ds:datastoreItem xmlns:ds="http://schemas.openxmlformats.org/officeDocument/2006/customXml" ds:itemID="{3AAC87AE-607B-4B9B-A9D3-E88F60C18E25}">
  <ds:schemaRefs/>
</ds:datastoreItem>
</file>

<file path=customXml/itemProps26.xml><?xml version="1.0" encoding="utf-8"?>
<ds:datastoreItem xmlns:ds="http://schemas.openxmlformats.org/officeDocument/2006/customXml" ds:itemID="{7D4D3376-32E4-4B51-BC2F-6481E25B67BE}">
  <ds:schemaRefs/>
</ds:datastoreItem>
</file>

<file path=customXml/itemProps27.xml><?xml version="1.0" encoding="utf-8"?>
<ds:datastoreItem xmlns:ds="http://schemas.openxmlformats.org/officeDocument/2006/customXml" ds:itemID="{36B1AB5B-BB2A-4287-AAD9-90796CB4EE50}">
  <ds:schemaRefs/>
</ds:datastoreItem>
</file>

<file path=customXml/itemProps28.xml><?xml version="1.0" encoding="utf-8"?>
<ds:datastoreItem xmlns:ds="http://schemas.openxmlformats.org/officeDocument/2006/customXml" ds:itemID="{C53D5834-E025-4677-99B2-6C5FA66C4166}">
  <ds:schemaRefs/>
</ds:datastoreItem>
</file>

<file path=customXml/itemProps29.xml><?xml version="1.0" encoding="utf-8"?>
<ds:datastoreItem xmlns:ds="http://schemas.openxmlformats.org/officeDocument/2006/customXml" ds:itemID="{56174CA0-C358-47AE-BEA4-7EDA594860C6}">
  <ds:schemaRefs/>
</ds:datastoreItem>
</file>

<file path=customXml/itemProps3.xml><?xml version="1.0" encoding="utf-8"?>
<ds:datastoreItem xmlns:ds="http://schemas.openxmlformats.org/officeDocument/2006/customXml" ds:itemID="{E39D1DF1-0328-439A-859D-05EA9038A9FE}">
  <ds:schemaRefs/>
</ds:datastoreItem>
</file>

<file path=customXml/itemProps4.xml><?xml version="1.0" encoding="utf-8"?>
<ds:datastoreItem xmlns:ds="http://schemas.openxmlformats.org/officeDocument/2006/customXml" ds:itemID="{8EEB6BAA-A16A-42C7-9297-5412BA5C870C}">
  <ds:schemaRefs/>
</ds:datastoreItem>
</file>

<file path=customXml/itemProps5.xml><?xml version="1.0" encoding="utf-8"?>
<ds:datastoreItem xmlns:ds="http://schemas.openxmlformats.org/officeDocument/2006/customXml" ds:itemID="{3D52FAD0-3D91-4E23-90F0-F7D04B0FE909}">
  <ds:schemaRefs/>
</ds:datastoreItem>
</file>

<file path=customXml/itemProps6.xml><?xml version="1.0" encoding="utf-8"?>
<ds:datastoreItem xmlns:ds="http://schemas.openxmlformats.org/officeDocument/2006/customXml" ds:itemID="{A12817F1-108E-4E7D-87E3-F0EF6591C8A0}">
  <ds:schemaRefs/>
</ds:datastoreItem>
</file>

<file path=customXml/itemProps7.xml><?xml version="1.0" encoding="utf-8"?>
<ds:datastoreItem xmlns:ds="http://schemas.openxmlformats.org/officeDocument/2006/customXml" ds:itemID="{26F8C76E-1FA8-42AC-A1AD-3BBDFC568EC1}">
  <ds:schemaRefs/>
</ds:datastoreItem>
</file>

<file path=customXml/itemProps8.xml><?xml version="1.0" encoding="utf-8"?>
<ds:datastoreItem xmlns:ds="http://schemas.openxmlformats.org/officeDocument/2006/customXml" ds:itemID="{4719891B-2CE6-4095-9946-279564B18FDA}">
  <ds:schemaRefs/>
</ds:datastoreItem>
</file>

<file path=customXml/itemProps9.xml><?xml version="1.0" encoding="utf-8"?>
<ds:datastoreItem xmlns:ds="http://schemas.openxmlformats.org/officeDocument/2006/customXml" ds:itemID="{E8AEB9B9-6457-4F34-AD4B-EE480BA383C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</vt:lpstr>
      <vt:lpstr>market performance </vt:lpstr>
      <vt:lpstr>P&amp;L by Fiscal Year</vt:lpstr>
      <vt:lpstr>P&amp;L by Quarters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user;May Thu Han</dc:creator>
  <cp:lastModifiedBy>user</cp:lastModifiedBy>
  <cp:lastPrinted>2023-06-02T16:40:35Z</cp:lastPrinted>
  <dcterms:created xsi:type="dcterms:W3CDTF">2023-05-30T17:06:55Z</dcterms:created>
  <dcterms:modified xsi:type="dcterms:W3CDTF">2023-06-02T16:56:15Z</dcterms:modified>
</cp:coreProperties>
</file>